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y Prince\"/>
    </mc:Choice>
  </mc:AlternateContent>
  <xr:revisionPtr revIDLastSave="0" documentId="13_ncr:1_{F6B0EE49-94AB-45CA-96CA-0E48B262237D}" xr6:coauthVersionLast="36" xr6:coauthVersionMax="36" xr10:uidLastSave="{00000000-0000-0000-0000-000000000000}"/>
  <bookViews>
    <workbookView xWindow="0" yWindow="0" windowWidth="14370" windowHeight="3990" xr2:uid="{00000000-000D-0000-FFFF-FFFF00000000}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Sheet1!$A$2:$L$23</definedName>
    <definedName name="_xlnm.Print_Titles" localSheetId="0">Sheet1!$2:$3</definedName>
  </definedNames>
  <calcPr calcId="191029"/>
</workbook>
</file>

<file path=xl/calcChain.xml><?xml version="1.0" encoding="utf-8"?>
<calcChain xmlns="http://schemas.openxmlformats.org/spreadsheetml/2006/main">
  <c r="K5" i="1" l="1"/>
  <c r="K7" i="1"/>
  <c r="K9" i="1"/>
  <c r="J6" i="1"/>
  <c r="J7" i="1"/>
  <c r="J8" i="1"/>
  <c r="J9" i="1"/>
  <c r="J10" i="1"/>
  <c r="H20" i="1" l="1"/>
  <c r="J20" i="1" s="1"/>
  <c r="H19" i="1"/>
  <c r="J19" i="1"/>
  <c r="K19" i="1" s="1"/>
  <c r="I17" i="1" l="1"/>
  <c r="J17" i="1" s="1"/>
  <c r="I16" i="1"/>
  <c r="J16" i="1" s="1"/>
  <c r="K16" i="1" s="1"/>
  <c r="I10" i="1" l="1"/>
  <c r="I9" i="1"/>
  <c r="H5" i="1" l="1"/>
  <c r="H6" i="1"/>
  <c r="I8" i="1" l="1"/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1" i="3"/>
  <c r="J14" i="1" l="1"/>
  <c r="I13" i="1"/>
  <c r="J13" i="1" s="1"/>
  <c r="K13" i="1" s="1"/>
  <c r="I7" i="1"/>
  <c r="J5" i="1" l="1"/>
  <c r="K15" i="1" l="1"/>
  <c r="K22" i="1"/>
  <c r="K24" i="1"/>
  <c r="K25" i="1"/>
  <c r="K26" i="1"/>
  <c r="K27" i="1"/>
</calcChain>
</file>

<file path=xl/sharedStrings.xml><?xml version="1.0" encoding="utf-8"?>
<sst xmlns="http://schemas.openxmlformats.org/spreadsheetml/2006/main" count="1062" uniqueCount="229">
  <si>
    <t>UKPRN</t>
  </si>
  <si>
    <t>Contract Start</t>
  </si>
  <si>
    <t>Contract End</t>
  </si>
  <si>
    <t>Type of Provision</t>
  </si>
  <si>
    <t>Funding Retained by College</t>
  </si>
  <si>
    <t>%</t>
  </si>
  <si>
    <t>Type of Contract</t>
  </si>
  <si>
    <t>16-18 Apprenticeships</t>
  </si>
  <si>
    <t>Contract in 2015/16</t>
  </si>
  <si>
    <t>Yes</t>
  </si>
  <si>
    <t xml:space="preserve">Yes </t>
  </si>
  <si>
    <t>Sora Services Ltd</t>
  </si>
  <si>
    <t>No ESF Funding Stream has ended</t>
  </si>
  <si>
    <t>Bishop Auckland College</t>
  </si>
  <si>
    <t>Gateshead Council</t>
  </si>
  <si>
    <t>Groundwork North East</t>
  </si>
  <si>
    <t>Northumberland College</t>
  </si>
  <si>
    <t>NEEAL (CDC Enterprise Agency Ltd)</t>
  </si>
  <si>
    <t>NEEAL (Enterprise Made Simple)</t>
  </si>
  <si>
    <t>Derwentside College</t>
  </si>
  <si>
    <t>Adult Apprenticeships</t>
  </si>
  <si>
    <t>Thermal Insulation Contractors Ltd</t>
  </si>
  <si>
    <t>Alchemy Training</t>
  </si>
  <si>
    <t>TT</t>
  </si>
  <si>
    <t>TransNo</t>
  </si>
  <si>
    <t>Trans.date</t>
  </si>
  <si>
    <t>Period</t>
  </si>
  <si>
    <t>Account</t>
  </si>
  <si>
    <t>Costc</t>
  </si>
  <si>
    <t>Cat2</t>
  </si>
  <si>
    <t>Cat2(T)</t>
  </si>
  <si>
    <t>Entity</t>
  </si>
  <si>
    <t>Ap/Ar ID</t>
  </si>
  <si>
    <t>Ap/Ar ID(T)</t>
  </si>
  <si>
    <t>OrderNo</t>
  </si>
  <si>
    <t>InvoiceNo</t>
  </si>
  <si>
    <t>Amount</t>
  </si>
  <si>
    <t>PP</t>
  </si>
  <si>
    <t>K100</t>
  </si>
  <si>
    <t>ESFADV01</t>
  </si>
  <si>
    <t>ESIF Partner - Advanced Industrial Solutions Limited</t>
  </si>
  <si>
    <t>ESF</t>
  </si>
  <si>
    <t>S10796</t>
  </si>
  <si>
    <t>Advanced Industrial Solutions Ltd</t>
  </si>
  <si>
    <t>ESFALC01</t>
  </si>
  <si>
    <t>ESIF Partner - Alchemy Training</t>
  </si>
  <si>
    <t>S10960</t>
  </si>
  <si>
    <t>ESFALD01</t>
  </si>
  <si>
    <t>ESIF Partner - ALD Hairdressing Academy</t>
  </si>
  <si>
    <t>S10984</t>
  </si>
  <si>
    <t>ALD Hairdressing Training Academy Ltd</t>
  </si>
  <si>
    <t>ESFAPO01</t>
  </si>
  <si>
    <t>ESIF Partner - Apollo Education</t>
  </si>
  <si>
    <t>S10905</t>
  </si>
  <si>
    <t>Apollo Education and Training</t>
  </si>
  <si>
    <t>ESFBIS01</t>
  </si>
  <si>
    <t>ESIF Partner - Bishop Auckland College</t>
  </si>
  <si>
    <t>S10217</t>
  </si>
  <si>
    <t>SLINV/00000332</t>
  </si>
  <si>
    <t>SLINV/00000404</t>
  </si>
  <si>
    <t>ESFCAP01</t>
  </si>
  <si>
    <t>ESIF Partner - Capital 4 Training Limited</t>
  </si>
  <si>
    <t>S10853</t>
  </si>
  <si>
    <t>Capital 4 Training Ltd</t>
  </si>
  <si>
    <t>ESFCCN01</t>
  </si>
  <si>
    <t>ESIF Partner - Chinese Centre</t>
  </si>
  <si>
    <t>S11025</t>
  </si>
  <si>
    <t>The Chinese Centre (North of England) Ltd</t>
  </si>
  <si>
    <t>CC_30010554</t>
  </si>
  <si>
    <t>CC_30011167</t>
  </si>
  <si>
    <t>CC_30010449</t>
  </si>
  <si>
    <t>ESFCEN01</t>
  </si>
  <si>
    <t>ESIF Partner - Centrepoint Limited</t>
  </si>
  <si>
    <t>S10170</t>
  </si>
  <si>
    <t>Centrepoint Soho</t>
  </si>
  <si>
    <t>ESFCSP01</t>
  </si>
  <si>
    <t>ESIF Partner - Construction Skills People Ltd</t>
  </si>
  <si>
    <t>S10840</t>
  </si>
  <si>
    <t>Constructions Skills People Ltd</t>
  </si>
  <si>
    <t>S10087</t>
  </si>
  <si>
    <t>City of Sunderland College</t>
  </si>
  <si>
    <t>I0024555</t>
  </si>
  <si>
    <t>ESFDER01</t>
  </si>
  <si>
    <t>ESIF Partner - Derwentside College</t>
  </si>
  <si>
    <t>S10478</t>
  </si>
  <si>
    <t>ESFFIT01</t>
  </si>
  <si>
    <t>ESIF Partner - FIT Training International Limited</t>
  </si>
  <si>
    <t>S10804</t>
  </si>
  <si>
    <t>Fit Training International Ltd</t>
  </si>
  <si>
    <t>ESFGAT01</t>
  </si>
  <si>
    <t>ESIF Partner - Gateshead Council</t>
  </si>
  <si>
    <t>S10163</t>
  </si>
  <si>
    <t>ESFGRO01</t>
  </si>
  <si>
    <t>ESIF Partner - Groundwork North East</t>
  </si>
  <si>
    <t>S10787</t>
  </si>
  <si>
    <t>ESFIAN01</t>
  </si>
  <si>
    <t>ESIF Associate - Ian Pratt</t>
  </si>
  <si>
    <t>S10780</t>
  </si>
  <si>
    <t>Ian Pratt t/a IAP Consultancy</t>
  </si>
  <si>
    <t>ESFJBS01</t>
  </si>
  <si>
    <t>ESIF Partner - JB Skills Training Ltd</t>
  </si>
  <si>
    <t>S10101</t>
  </si>
  <si>
    <t>JB Skills Training Ltd - in Administration</t>
  </si>
  <si>
    <t>INV-0418</t>
  </si>
  <si>
    <t>ESFJUD01</t>
  </si>
  <si>
    <t>ESIF Associate - Judith Falla</t>
  </si>
  <si>
    <t>S10779</t>
  </si>
  <si>
    <t>Judith Falla</t>
  </si>
  <si>
    <t>ESFKEY01</t>
  </si>
  <si>
    <t>ESIF Partner - Keyfort Group Limited</t>
  </si>
  <si>
    <t>S10898</t>
  </si>
  <si>
    <t>Keyfort Group</t>
  </si>
  <si>
    <t>ESFLEA01</t>
  </si>
  <si>
    <t>ESIF Associate - Learning for Excellence</t>
  </si>
  <si>
    <t>S11004</t>
  </si>
  <si>
    <t>Learning for Excellence</t>
  </si>
  <si>
    <t>ESFNEE01</t>
  </si>
  <si>
    <t>S10108</t>
  </si>
  <si>
    <t>CDC Enterprise Agency Ltd</t>
  </si>
  <si>
    <t>SSWG0519</t>
  </si>
  <si>
    <t>SSWG0918</t>
  </si>
  <si>
    <t>SSWG0119</t>
  </si>
  <si>
    <t>SSWG0419</t>
  </si>
  <si>
    <t>SSWG1018</t>
  </si>
  <si>
    <t>SSWG0319</t>
  </si>
  <si>
    <t>SSWG0818</t>
  </si>
  <si>
    <t>SSWG0219</t>
  </si>
  <si>
    <t>ESFNEE04</t>
  </si>
  <si>
    <t>S10223</t>
  </si>
  <si>
    <t>Enterprise Made Simple Ltd</t>
  </si>
  <si>
    <t>GAT017</t>
  </si>
  <si>
    <t>GAT019</t>
  </si>
  <si>
    <t>GAT015</t>
  </si>
  <si>
    <t>GAT022</t>
  </si>
  <si>
    <t>GAT021</t>
  </si>
  <si>
    <t>GAT018</t>
  </si>
  <si>
    <t>GAT023</t>
  </si>
  <si>
    <t>GAT016</t>
  </si>
  <si>
    <t>GAT020</t>
  </si>
  <si>
    <t>GAT014</t>
  </si>
  <si>
    <t>ESFNEE08</t>
  </si>
  <si>
    <t>ESIF Associate - Northumberland Business Service Ltd (NBSL Delivery)</t>
  </si>
  <si>
    <t>S10110</t>
  </si>
  <si>
    <t>NBSL (Delivery)</t>
  </si>
  <si>
    <t>INV02827</t>
  </si>
  <si>
    <t>ESFNEW01</t>
  </si>
  <si>
    <t>ESIF Partner - New Generation Training Ltd (NGTC)</t>
  </si>
  <si>
    <t>S10433</t>
  </si>
  <si>
    <t>New Generation Training &amp; Consultancy Ltd</t>
  </si>
  <si>
    <t>SI-78</t>
  </si>
  <si>
    <t>IC1826</t>
  </si>
  <si>
    <t>IC1866</t>
  </si>
  <si>
    <t>SI-94</t>
  </si>
  <si>
    <t>ESFNOR02</t>
  </si>
  <si>
    <t>ESIF Associate - Northumberland Business Service Ltd (NBSL)</t>
  </si>
  <si>
    <t>S10036</t>
  </si>
  <si>
    <t>NBSL</t>
  </si>
  <si>
    <t>INV02812</t>
  </si>
  <si>
    <t>INv02793</t>
  </si>
  <si>
    <t>INV02797</t>
  </si>
  <si>
    <t>INV02816</t>
  </si>
  <si>
    <t>INV02804</t>
  </si>
  <si>
    <t>ESFNOR03</t>
  </si>
  <si>
    <t>ESIF Partner - Northumberland College</t>
  </si>
  <si>
    <t>S10470</t>
  </si>
  <si>
    <t>SI110407</t>
  </si>
  <si>
    <t>ESFPEA01</t>
  </si>
  <si>
    <t>ESIF Partner - Peak Performance Limited</t>
  </si>
  <si>
    <t>S10831</t>
  </si>
  <si>
    <t>Peak Performance Partnership Ltd</t>
  </si>
  <si>
    <t>INV-0183</t>
  </si>
  <si>
    <t>INV-0191</t>
  </si>
  <si>
    <t>INV-0190</t>
  </si>
  <si>
    <t>INV-0204</t>
  </si>
  <si>
    <t>ESFPEN01</t>
  </si>
  <si>
    <t>ESIF Partner - Penshaw View Training Ltd</t>
  </si>
  <si>
    <t>S10300</t>
  </si>
  <si>
    <t>Penshaw View Training</t>
  </si>
  <si>
    <t>IC1827</t>
  </si>
  <si>
    <t>IC1844</t>
  </si>
  <si>
    <t>ESFPOS01</t>
  </si>
  <si>
    <t>ESIF Partner - Positive Futures (NE) Limited</t>
  </si>
  <si>
    <t>S10859</t>
  </si>
  <si>
    <t>Positive Futures (NE) Ltd</t>
  </si>
  <si>
    <t>14a</t>
  </si>
  <si>
    <t>ESFPRI01</t>
  </si>
  <si>
    <t>ESIF Partner - Principal Skills Limited</t>
  </si>
  <si>
    <t>S10019</t>
  </si>
  <si>
    <t>Principal Skills Ltd</t>
  </si>
  <si>
    <t>IC1808</t>
  </si>
  <si>
    <t>IC1809</t>
  </si>
  <si>
    <t>ESFREM01</t>
  </si>
  <si>
    <t>ESIF Partner - Remploy (Newcastle) Limited</t>
  </si>
  <si>
    <t>S10783</t>
  </si>
  <si>
    <t>Remploy Ltd</t>
  </si>
  <si>
    <t>IN111864</t>
  </si>
  <si>
    <t>ESFRTC01</t>
  </si>
  <si>
    <t>ESIF Partner - RTC North Ltd</t>
  </si>
  <si>
    <t>S10862</t>
  </si>
  <si>
    <t>RTC North Ltd</t>
  </si>
  <si>
    <t>ESFSUN01</t>
  </si>
  <si>
    <t>ESIF Partner - Sunderland College</t>
  </si>
  <si>
    <t>I0025074</t>
  </si>
  <si>
    <t>I0025416</t>
  </si>
  <si>
    <t>I0024775</t>
  </si>
  <si>
    <t>I0024769</t>
  </si>
  <si>
    <t>I0024998</t>
  </si>
  <si>
    <t>I0024603</t>
  </si>
  <si>
    <t>ESFWIN01</t>
  </si>
  <si>
    <t>ESIF Partner - Winnovation Limited</t>
  </si>
  <si>
    <t>S10883</t>
  </si>
  <si>
    <t>Winnovation Ltd</t>
  </si>
  <si>
    <t>ESFZEN01</t>
  </si>
  <si>
    <t>ESIF Partner - Zenith People Limited</t>
  </si>
  <si>
    <t>S10714</t>
  </si>
  <si>
    <t>Zenith People</t>
  </si>
  <si>
    <t>ZZ5416</t>
  </si>
  <si>
    <t>ZZ5384</t>
  </si>
  <si>
    <t>Continuing learners from 18/19</t>
  </si>
  <si>
    <t>New Starts in 19/20</t>
  </si>
  <si>
    <t>Adult Skills Budget (Teesside Devolved Authority)</t>
  </si>
  <si>
    <t>North Music Trust (SAGE Gateshead)</t>
  </si>
  <si>
    <t>Construction Industry Training Board (CITB)</t>
  </si>
  <si>
    <t>Funding Paid by ESFA</t>
  </si>
  <si>
    <t>Subcontractor</t>
  </si>
  <si>
    <t>Funding Paid to subcontractor</t>
  </si>
  <si>
    <t>Funding paid to College by subcontractor</t>
  </si>
  <si>
    <t>Statement of Subcontractor payments 2019-2020</t>
  </si>
  <si>
    <t>Adult Skills Budget (Non-Devolved)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</si>
</sst>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9" fontId="0" fillId="0" borderId="0" xfId="1" applyFont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9" fontId="3" fillId="0" borderId="0" xfId="1" applyFont="1" applyBorder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1" fontId="3" fillId="0" borderId="0" xfId="0" applyNumberFormat="1" applyFont="1" applyAlignment="1">
      <alignment horizontal="right" vertical="top" wrapText="1"/>
    </xf>
    <xf numFmtId="14" fontId="0" fillId="0" borderId="0" xfId="0" applyNumberFormat="1"/>
    <xf numFmtId="43" fontId="0" fillId="0" borderId="0" xfId="2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9" fontId="1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 wrapText="1"/>
    </xf>
    <xf numFmtId="9" fontId="1" fillId="0" borderId="7" xfId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9" fontId="3" fillId="0" borderId="12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9" fontId="1" fillId="0" borderId="5" xfId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9" fontId="1" fillId="0" borderId="8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 wrapText="1"/>
    </xf>
    <xf numFmtId="9" fontId="1" fillId="0" borderId="12" xfId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showGridLines="0" tabSelected="1" zoomScale="80" zoomScaleNormal="80" workbookViewId="0">
      <selection activeCell="O9" sqref="O9"/>
    </sheetView>
  </sheetViews>
  <sheetFormatPr defaultColWidth="9.28515625" defaultRowHeight="15" x14ac:dyDescent="0.25"/>
  <cols>
    <col min="1" max="1" width="23.5703125" style="6" customWidth="1"/>
    <col min="2" max="2" width="24.42578125" style="6" customWidth="1"/>
    <col min="3" max="3" width="17.42578125" style="5" customWidth="1"/>
    <col min="4" max="4" width="14.28515625" style="5" customWidth="1"/>
    <col min="5" max="5" width="17.7109375" style="5" customWidth="1"/>
    <col min="6" max="6" width="32.85546875" style="6" customWidth="1"/>
    <col min="7" max="7" width="26.7109375" style="7" hidden="1" customWidth="1"/>
    <col min="8" max="8" width="14.7109375" style="7" customWidth="1"/>
    <col min="9" max="9" width="20.28515625" style="7" customWidth="1"/>
    <col min="10" max="10" width="14.7109375" style="7" customWidth="1"/>
    <col min="11" max="11" width="0.28515625" style="8" hidden="1" customWidth="1"/>
    <col min="12" max="12" width="17.7109375" style="6" hidden="1" customWidth="1"/>
    <col min="13" max="13" width="19.28515625" style="5" customWidth="1"/>
    <col min="14" max="16384" width="9.28515625" style="5"/>
  </cols>
  <sheetData>
    <row r="1" spans="1:13" ht="18.75" x14ac:dyDescent="0.25">
      <c r="A1" s="2"/>
    </row>
    <row r="2" spans="1:13" s="1" customFormat="1" ht="19.5" thickBot="1" x14ac:dyDescent="0.3">
      <c r="A2" s="1" t="s">
        <v>227</v>
      </c>
      <c r="B2" s="2"/>
      <c r="F2" s="2"/>
      <c r="G2" s="3"/>
      <c r="H2" s="3"/>
      <c r="I2" s="3"/>
      <c r="J2" s="3"/>
      <c r="K2" s="4"/>
      <c r="L2" s="2"/>
    </row>
    <row r="3" spans="1:13" ht="57" thickBot="1" x14ac:dyDescent="0.3">
      <c r="A3" s="22" t="s">
        <v>224</v>
      </c>
      <c r="B3" s="22" t="s">
        <v>6</v>
      </c>
      <c r="C3" s="23" t="s">
        <v>0</v>
      </c>
      <c r="D3" s="22" t="s">
        <v>1</v>
      </c>
      <c r="E3" s="22" t="s">
        <v>2</v>
      </c>
      <c r="F3" s="22" t="s">
        <v>3</v>
      </c>
      <c r="G3" s="22"/>
      <c r="H3" s="22" t="s">
        <v>223</v>
      </c>
      <c r="I3" s="22" t="s">
        <v>225</v>
      </c>
      <c r="J3" s="22" t="s">
        <v>4</v>
      </c>
      <c r="K3" s="22" t="s">
        <v>5</v>
      </c>
      <c r="L3" s="24" t="s">
        <v>8</v>
      </c>
      <c r="M3" s="22" t="s">
        <v>226</v>
      </c>
    </row>
    <row r="4" spans="1:13" ht="15.75" thickBot="1" x14ac:dyDescent="0.3">
      <c r="A4" s="25"/>
      <c r="B4" s="25"/>
      <c r="C4" s="26"/>
      <c r="D4" s="26"/>
      <c r="E4" s="26"/>
      <c r="F4" s="25"/>
      <c r="G4" s="25"/>
      <c r="H4" s="25"/>
      <c r="I4" s="25"/>
      <c r="J4" s="27"/>
      <c r="K4" s="28"/>
      <c r="L4" s="27"/>
      <c r="M4" s="28"/>
    </row>
    <row r="5" spans="1:13" s="13" customFormat="1" ht="28.9" customHeight="1" x14ac:dyDescent="0.25">
      <c r="A5" s="29" t="s">
        <v>11</v>
      </c>
      <c r="B5" s="30" t="s">
        <v>219</v>
      </c>
      <c r="C5" s="31">
        <v>10038391</v>
      </c>
      <c r="D5" s="32">
        <v>43678</v>
      </c>
      <c r="E5" s="32">
        <v>44043</v>
      </c>
      <c r="F5" s="30" t="s">
        <v>228</v>
      </c>
      <c r="G5" s="30">
        <v>266086.46000000002</v>
      </c>
      <c r="H5" s="33">
        <f>I5/0.8</f>
        <v>2847380</v>
      </c>
      <c r="I5" s="33">
        <v>2277904</v>
      </c>
      <c r="J5" s="34">
        <f t="shared" ref="J5:J10" si="0">H5-I5</f>
        <v>569476</v>
      </c>
      <c r="K5" s="35">
        <f t="shared" ref="K5:K16" si="1">1-(J5)/(I5+J5)</f>
        <v>0.8</v>
      </c>
      <c r="L5" s="36" t="s">
        <v>10</v>
      </c>
      <c r="M5" s="37">
        <v>0</v>
      </c>
    </row>
    <row r="6" spans="1:13" s="13" customFormat="1" ht="33.75" customHeight="1" x14ac:dyDescent="0.25">
      <c r="A6" s="38" t="s">
        <v>11</v>
      </c>
      <c r="B6" s="36" t="s">
        <v>219</v>
      </c>
      <c r="C6" s="39">
        <v>10038391</v>
      </c>
      <c r="D6" s="40">
        <v>43678</v>
      </c>
      <c r="E6" s="40">
        <v>44043</v>
      </c>
      <c r="F6" s="36" t="s">
        <v>220</v>
      </c>
      <c r="G6" s="36"/>
      <c r="H6" s="34">
        <f>I6/0.8</f>
        <v>286706</v>
      </c>
      <c r="I6" s="34">
        <v>229364.80000000002</v>
      </c>
      <c r="J6" s="34">
        <f t="shared" si="0"/>
        <v>57341.199999999983</v>
      </c>
      <c r="K6" s="35"/>
      <c r="L6" s="36"/>
      <c r="M6" s="41">
        <v>0</v>
      </c>
    </row>
    <row r="7" spans="1:13" s="13" customFormat="1" ht="28.9" customHeight="1" x14ac:dyDescent="0.25">
      <c r="A7" s="42" t="s">
        <v>11</v>
      </c>
      <c r="B7" s="36" t="s">
        <v>218</v>
      </c>
      <c r="C7" s="39">
        <v>10038391</v>
      </c>
      <c r="D7" s="40">
        <v>43678</v>
      </c>
      <c r="E7" s="40">
        <v>44043</v>
      </c>
      <c r="F7" s="36" t="s">
        <v>7</v>
      </c>
      <c r="G7" s="36">
        <v>534750</v>
      </c>
      <c r="H7" s="34">
        <v>10170.129999999999</v>
      </c>
      <c r="I7" s="34">
        <f>H7*0.8</f>
        <v>8136.1039999999994</v>
      </c>
      <c r="J7" s="34">
        <f t="shared" si="0"/>
        <v>2034.0259999999998</v>
      </c>
      <c r="K7" s="35">
        <f t="shared" ref="K7" si="2">1-(J7)/(I7+J7)</f>
        <v>0.8</v>
      </c>
      <c r="L7" s="36" t="s">
        <v>12</v>
      </c>
      <c r="M7" s="41">
        <v>0</v>
      </c>
    </row>
    <row r="8" spans="1:13" s="13" customFormat="1" ht="28.9" customHeight="1" x14ac:dyDescent="0.25">
      <c r="A8" s="42" t="s">
        <v>11</v>
      </c>
      <c r="B8" s="36" t="s">
        <v>218</v>
      </c>
      <c r="C8" s="39">
        <v>10038391</v>
      </c>
      <c r="D8" s="40">
        <v>43678</v>
      </c>
      <c r="E8" s="40">
        <v>44043</v>
      </c>
      <c r="F8" s="36" t="s">
        <v>20</v>
      </c>
      <c r="G8" s="36">
        <v>534750</v>
      </c>
      <c r="H8" s="34">
        <v>365521.1</v>
      </c>
      <c r="I8" s="34">
        <f>H8*0.8</f>
        <v>292416.88</v>
      </c>
      <c r="J8" s="34">
        <f t="shared" si="0"/>
        <v>73104.219999999972</v>
      </c>
      <c r="K8" s="35">
        <v>0.8</v>
      </c>
      <c r="L8" s="36" t="s">
        <v>12</v>
      </c>
      <c r="M8" s="41">
        <v>0</v>
      </c>
    </row>
    <row r="9" spans="1:13" s="13" customFormat="1" ht="28.9" customHeight="1" x14ac:dyDescent="0.25">
      <c r="A9" s="42" t="s">
        <v>11</v>
      </c>
      <c r="B9" s="36" t="s">
        <v>219</v>
      </c>
      <c r="C9" s="39">
        <v>10038391</v>
      </c>
      <c r="D9" s="40">
        <v>43678</v>
      </c>
      <c r="E9" s="40">
        <v>44043</v>
      </c>
      <c r="F9" s="36" t="s">
        <v>7</v>
      </c>
      <c r="G9" s="36">
        <v>534750</v>
      </c>
      <c r="H9" s="34">
        <v>0</v>
      </c>
      <c r="I9" s="34">
        <f>H9*0.7</f>
        <v>0</v>
      </c>
      <c r="J9" s="34">
        <f t="shared" si="0"/>
        <v>0</v>
      </c>
      <c r="K9" s="35" t="e">
        <f t="shared" ref="K9" si="3">1-(J9)/(I9+J9)</f>
        <v>#DIV/0!</v>
      </c>
      <c r="L9" s="36" t="s">
        <v>12</v>
      </c>
      <c r="M9" s="41">
        <v>0</v>
      </c>
    </row>
    <row r="10" spans="1:13" s="13" customFormat="1" ht="28.9" customHeight="1" x14ac:dyDescent="0.25">
      <c r="A10" s="42" t="s">
        <v>11</v>
      </c>
      <c r="B10" s="36" t="s">
        <v>219</v>
      </c>
      <c r="C10" s="39">
        <v>10038391</v>
      </c>
      <c r="D10" s="40">
        <v>43678</v>
      </c>
      <c r="E10" s="40">
        <v>44043</v>
      </c>
      <c r="F10" s="36" t="s">
        <v>20</v>
      </c>
      <c r="G10" s="36">
        <v>534750</v>
      </c>
      <c r="H10" s="34">
        <v>51905.91</v>
      </c>
      <c r="I10" s="34">
        <f>H10*0.7</f>
        <v>36334.137000000002</v>
      </c>
      <c r="J10" s="34">
        <f t="shared" si="0"/>
        <v>15571.773000000001</v>
      </c>
      <c r="K10" s="35">
        <v>0.8</v>
      </c>
      <c r="L10" s="36" t="s">
        <v>12</v>
      </c>
      <c r="M10" s="41">
        <v>0</v>
      </c>
    </row>
    <row r="11" spans="1:13" s="13" customFormat="1" ht="21.75" customHeight="1" thickBot="1" x14ac:dyDescent="0.3">
      <c r="A11" s="43"/>
      <c r="B11" s="44"/>
      <c r="C11" s="45"/>
      <c r="D11" s="46"/>
      <c r="E11" s="46"/>
      <c r="F11" s="44"/>
      <c r="G11" s="44"/>
      <c r="H11" s="47"/>
      <c r="I11" s="47"/>
      <c r="J11" s="47"/>
      <c r="K11" s="48"/>
      <c r="L11" s="44"/>
      <c r="M11" s="49"/>
    </row>
    <row r="12" spans="1:13" ht="24" customHeight="1" thickBot="1" x14ac:dyDescent="0.3">
      <c r="A12" s="50"/>
      <c r="B12" s="51"/>
      <c r="C12" s="52"/>
      <c r="D12" s="52"/>
      <c r="E12" s="52"/>
      <c r="F12" s="50"/>
      <c r="G12" s="50"/>
      <c r="H12" s="50"/>
      <c r="I12" s="50"/>
      <c r="J12" s="53"/>
      <c r="K12" s="54"/>
      <c r="L12" s="53"/>
      <c r="M12" s="55"/>
    </row>
    <row r="13" spans="1:13" s="11" customFormat="1" ht="30" x14ac:dyDescent="0.25">
      <c r="A13" s="56" t="s">
        <v>21</v>
      </c>
      <c r="B13" s="30" t="s">
        <v>218</v>
      </c>
      <c r="C13" s="57">
        <v>10003345</v>
      </c>
      <c r="D13" s="32">
        <v>43678</v>
      </c>
      <c r="E13" s="32">
        <v>44043</v>
      </c>
      <c r="F13" s="30" t="s">
        <v>7</v>
      </c>
      <c r="G13" s="30"/>
      <c r="H13" s="33">
        <v>79961.184739999982</v>
      </c>
      <c r="I13" s="33">
        <f>H13*0.8</f>
        <v>63968.947791999992</v>
      </c>
      <c r="J13" s="34">
        <f t="shared" ref="J13:J14" si="4">H13-I13</f>
        <v>15992.236947999991</v>
      </c>
      <c r="K13" s="58">
        <f t="shared" ref="K13" si="5">1-(J13)/(I13+J13)</f>
        <v>0.8</v>
      </c>
      <c r="L13" s="36" t="s">
        <v>9</v>
      </c>
      <c r="M13" s="37">
        <v>0</v>
      </c>
    </row>
    <row r="14" spans="1:13" s="11" customFormat="1" ht="30.75" thickBot="1" x14ac:dyDescent="0.3">
      <c r="A14" s="43" t="s">
        <v>21</v>
      </c>
      <c r="B14" s="44" t="s">
        <v>218</v>
      </c>
      <c r="C14" s="59">
        <v>10003345</v>
      </c>
      <c r="D14" s="46">
        <v>43678</v>
      </c>
      <c r="E14" s="46">
        <v>44043</v>
      </c>
      <c r="F14" s="44" t="s">
        <v>20</v>
      </c>
      <c r="G14" s="44"/>
      <c r="H14" s="47">
        <v>104271.99817499999</v>
      </c>
      <c r="I14" s="47">
        <v>93985</v>
      </c>
      <c r="J14" s="47">
        <f t="shared" si="4"/>
        <v>10286.998174999986</v>
      </c>
      <c r="K14" s="60"/>
      <c r="L14" s="44"/>
      <c r="M14" s="49">
        <v>0</v>
      </c>
    </row>
    <row r="15" spans="1:13" ht="15.75" thickBot="1" x14ac:dyDescent="0.3">
      <c r="A15" s="61"/>
      <c r="B15" s="61"/>
      <c r="C15" s="62"/>
      <c r="D15" s="62"/>
      <c r="E15" s="62"/>
      <c r="F15" s="61"/>
      <c r="G15" s="61"/>
      <c r="H15" s="61"/>
      <c r="I15" s="61"/>
      <c r="J15" s="63"/>
      <c r="K15" s="64" t="e">
        <f t="shared" si="1"/>
        <v>#DIV/0!</v>
      </c>
      <c r="L15" s="65"/>
      <c r="M15" s="66"/>
    </row>
    <row r="16" spans="1:13" s="11" customFormat="1" ht="30" x14ac:dyDescent="0.25">
      <c r="A16" s="56" t="s">
        <v>221</v>
      </c>
      <c r="B16" s="30" t="s">
        <v>218</v>
      </c>
      <c r="C16" s="57">
        <v>10004704</v>
      </c>
      <c r="D16" s="32">
        <v>43678</v>
      </c>
      <c r="E16" s="32">
        <v>44043</v>
      </c>
      <c r="F16" s="30" t="s">
        <v>7</v>
      </c>
      <c r="G16" s="30"/>
      <c r="H16" s="33">
        <v>1836</v>
      </c>
      <c r="I16" s="33">
        <f>H16*0.8</f>
        <v>1468.8000000000002</v>
      </c>
      <c r="J16" s="34">
        <f t="shared" ref="J16:J17" si="6">H16-I16</f>
        <v>367.19999999999982</v>
      </c>
      <c r="K16" s="58">
        <f t="shared" si="1"/>
        <v>0.8</v>
      </c>
      <c r="L16" s="36" t="s">
        <v>9</v>
      </c>
      <c r="M16" s="37">
        <v>0</v>
      </c>
    </row>
    <row r="17" spans="1:13" s="11" customFormat="1" ht="30.75" thickBot="1" x14ac:dyDescent="0.3">
      <c r="A17" s="43" t="s">
        <v>221</v>
      </c>
      <c r="B17" s="44" t="s">
        <v>218</v>
      </c>
      <c r="C17" s="59">
        <v>10004704</v>
      </c>
      <c r="D17" s="46">
        <v>43678</v>
      </c>
      <c r="E17" s="46">
        <v>44043</v>
      </c>
      <c r="F17" s="44" t="s">
        <v>20</v>
      </c>
      <c r="G17" s="44"/>
      <c r="H17" s="47">
        <v>5810</v>
      </c>
      <c r="I17" s="47">
        <f>H17*0.8</f>
        <v>4648</v>
      </c>
      <c r="J17" s="47">
        <f t="shared" si="6"/>
        <v>1162</v>
      </c>
      <c r="K17" s="60"/>
      <c r="L17" s="44"/>
      <c r="M17" s="49">
        <v>0</v>
      </c>
    </row>
    <row r="18" spans="1:13" ht="15.75" thickBot="1" x14ac:dyDescent="0.3">
      <c r="A18" s="36"/>
      <c r="B18" s="36"/>
      <c r="C18" s="39"/>
      <c r="D18" s="40"/>
      <c r="E18" s="40"/>
      <c r="F18" s="36"/>
      <c r="G18" s="36"/>
      <c r="H18" s="34"/>
      <c r="I18" s="34"/>
      <c r="J18" s="63"/>
      <c r="K18" s="64"/>
      <c r="L18" s="65"/>
      <c r="M18" s="66"/>
    </row>
    <row r="19" spans="1:13" s="11" customFormat="1" ht="30" x14ac:dyDescent="0.25">
      <c r="A19" s="56" t="s">
        <v>222</v>
      </c>
      <c r="B19" s="30" t="s">
        <v>218</v>
      </c>
      <c r="C19" s="57">
        <v>10001436</v>
      </c>
      <c r="D19" s="32">
        <v>43678</v>
      </c>
      <c r="E19" s="32">
        <v>44043</v>
      </c>
      <c r="F19" s="30" t="s">
        <v>7</v>
      </c>
      <c r="G19" s="30"/>
      <c r="H19" s="33">
        <f>I19/0.8</f>
        <v>30875</v>
      </c>
      <c r="I19" s="33">
        <v>24700</v>
      </c>
      <c r="J19" s="34">
        <f t="shared" ref="J19:J20" si="7">H19-I19</f>
        <v>6175</v>
      </c>
      <c r="K19" s="58">
        <f t="shared" ref="K19" si="8">1-(J19)/(I19+J19)</f>
        <v>0.8</v>
      </c>
      <c r="L19" s="36" t="s">
        <v>9</v>
      </c>
      <c r="M19" s="37">
        <v>0</v>
      </c>
    </row>
    <row r="20" spans="1:13" s="11" customFormat="1" ht="30.75" thickBot="1" x14ac:dyDescent="0.3">
      <c r="A20" s="43" t="s">
        <v>222</v>
      </c>
      <c r="B20" s="44" t="s">
        <v>218</v>
      </c>
      <c r="C20" s="59">
        <v>10001436</v>
      </c>
      <c r="D20" s="46">
        <v>43678</v>
      </c>
      <c r="E20" s="46">
        <v>44043</v>
      </c>
      <c r="F20" s="44" t="s">
        <v>20</v>
      </c>
      <c r="G20" s="44"/>
      <c r="H20" s="47">
        <f>I20/0.8</f>
        <v>0</v>
      </c>
      <c r="I20" s="47">
        <v>0</v>
      </c>
      <c r="J20" s="47">
        <f t="shared" si="7"/>
        <v>0</v>
      </c>
      <c r="K20" s="60"/>
      <c r="L20" s="44"/>
      <c r="M20" s="49">
        <v>0</v>
      </c>
    </row>
    <row r="21" spans="1:13" x14ac:dyDescent="0.25">
      <c r="A21" s="12"/>
      <c r="B21" s="12"/>
      <c r="C21" s="13"/>
      <c r="D21" s="14"/>
      <c r="E21" s="14"/>
      <c r="F21" s="12"/>
      <c r="G21" s="15"/>
      <c r="H21" s="16"/>
      <c r="I21" s="16"/>
      <c r="J21" s="16"/>
      <c r="K21" s="17"/>
      <c r="L21" s="10"/>
    </row>
    <row r="22" spans="1:13" x14ac:dyDescent="0.25">
      <c r="A22" s="10"/>
      <c r="B22" s="12"/>
      <c r="C22" s="11"/>
      <c r="D22" s="11"/>
      <c r="E22" s="11"/>
      <c r="F22" s="10"/>
      <c r="G22" s="18"/>
      <c r="H22" s="18"/>
      <c r="I22" s="18"/>
      <c r="J22" s="18"/>
      <c r="K22" s="17" t="e">
        <f t="shared" ref="K22:K27" si="9">1-(J22)/(I22+J22)</f>
        <v>#DIV/0!</v>
      </c>
      <c r="L22" s="10"/>
    </row>
    <row r="23" spans="1:13" x14ac:dyDescent="0.25">
      <c r="A23" s="10"/>
      <c r="B23" s="12"/>
      <c r="C23" s="11"/>
      <c r="D23" s="11"/>
      <c r="E23" s="11"/>
      <c r="F23" s="10"/>
      <c r="G23" s="18"/>
      <c r="H23" s="19"/>
      <c r="I23" s="19"/>
      <c r="J23" s="19"/>
      <c r="K23" s="17"/>
      <c r="L23" s="10"/>
    </row>
    <row r="24" spans="1:13" x14ac:dyDescent="0.25">
      <c r="A24" s="10"/>
      <c r="B24" s="10"/>
      <c r="C24" s="11"/>
      <c r="D24" s="11"/>
      <c r="E24" s="11"/>
      <c r="F24" s="10"/>
      <c r="G24" s="18"/>
      <c r="H24" s="18"/>
      <c r="I24" s="18"/>
      <c r="J24" s="18"/>
      <c r="K24" s="17" t="e">
        <f t="shared" si="9"/>
        <v>#DIV/0!</v>
      </c>
      <c r="L24" s="10"/>
    </row>
    <row r="25" spans="1:13" x14ac:dyDescent="0.25">
      <c r="A25" s="10"/>
      <c r="B25" s="10"/>
      <c r="C25" s="11"/>
      <c r="D25" s="11"/>
      <c r="E25" s="11"/>
      <c r="F25" s="10"/>
      <c r="G25" s="18"/>
      <c r="H25" s="18"/>
      <c r="I25" s="18"/>
      <c r="J25" s="18"/>
      <c r="K25" s="17" t="e">
        <f t="shared" si="9"/>
        <v>#DIV/0!</v>
      </c>
      <c r="L25" s="10"/>
    </row>
    <row r="26" spans="1:13" x14ac:dyDescent="0.25">
      <c r="K26" s="9" t="e">
        <f t="shared" si="9"/>
        <v>#DIV/0!</v>
      </c>
    </row>
    <row r="27" spans="1:13" x14ac:dyDescent="0.25">
      <c r="K27" s="9" t="e">
        <f t="shared" si="9"/>
        <v>#DIV/0!</v>
      </c>
    </row>
  </sheetData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1"/>
  <sheetViews>
    <sheetView topLeftCell="E103" workbookViewId="0">
      <selection activeCell="N11" activeCellId="1" sqref="N4:N6 N11"/>
    </sheetView>
  </sheetViews>
  <sheetFormatPr defaultRowHeight="15" x14ac:dyDescent="0.25"/>
  <cols>
    <col min="1" max="1" width="2.7109375" bestFit="1" customWidth="1"/>
    <col min="2" max="2" width="8.7109375" bestFit="1" customWidth="1"/>
    <col min="3" max="3" width="10.42578125" bestFit="1" customWidth="1"/>
    <col min="4" max="4" width="6.7109375" bestFit="1" customWidth="1"/>
    <col min="5" max="5" width="7.5703125" bestFit="1" customWidth="1"/>
    <col min="6" max="6" width="5.28515625" bestFit="1" customWidth="1"/>
    <col min="7" max="7" width="9.7109375" bestFit="1" customWidth="1"/>
    <col min="8" max="8" width="59" bestFit="1" customWidth="1"/>
    <col min="9" max="9" width="5.5703125" bestFit="1" customWidth="1"/>
    <col min="10" max="10" width="8.140625" bestFit="1" customWidth="1"/>
    <col min="11" max="11" width="37.5703125" bestFit="1" customWidth="1"/>
    <col min="12" max="12" width="8.7109375" bestFit="1" customWidth="1"/>
    <col min="13" max="13" width="14.28515625" bestFit="1" customWidth="1"/>
    <col min="14" max="14" width="10.7109375" bestFit="1" customWidth="1"/>
  </cols>
  <sheetData>
    <row r="1" spans="1:14" x14ac:dyDescent="0.2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</row>
    <row r="2" spans="1:14" x14ac:dyDescent="0.25">
      <c r="A2" t="s">
        <v>37</v>
      </c>
      <c r="B2">
        <v>20023937</v>
      </c>
      <c r="C2" s="20">
        <v>43328</v>
      </c>
      <c r="D2">
        <v>201901</v>
      </c>
      <c r="E2">
        <v>21296</v>
      </c>
      <c r="F2" t="s">
        <v>38</v>
      </c>
      <c r="G2" t="s">
        <v>39</v>
      </c>
      <c r="H2" t="s">
        <v>40</v>
      </c>
      <c r="I2" t="s">
        <v>41</v>
      </c>
      <c r="J2" t="s">
        <v>42</v>
      </c>
      <c r="K2" t="s">
        <v>43</v>
      </c>
      <c r="L2">
        <v>30008564</v>
      </c>
      <c r="M2">
        <v>68108</v>
      </c>
      <c r="N2">
        <v>9799.31</v>
      </c>
    </row>
    <row r="3" spans="1:14" x14ac:dyDescent="0.25">
      <c r="A3" t="s">
        <v>37</v>
      </c>
      <c r="B3">
        <v>20028270</v>
      </c>
      <c r="C3" s="20">
        <v>43487</v>
      </c>
      <c r="D3">
        <v>201907</v>
      </c>
      <c r="E3">
        <v>21296</v>
      </c>
      <c r="F3" t="s">
        <v>38</v>
      </c>
      <c r="G3" t="s">
        <v>39</v>
      </c>
      <c r="H3" t="s">
        <v>40</v>
      </c>
      <c r="I3" t="s">
        <v>41</v>
      </c>
      <c r="J3" t="s">
        <v>42</v>
      </c>
      <c r="K3" t="s">
        <v>43</v>
      </c>
      <c r="L3">
        <v>30009505</v>
      </c>
      <c r="M3">
        <v>72836</v>
      </c>
      <c r="N3">
        <v>4588.12</v>
      </c>
    </row>
    <row r="4" spans="1:14" x14ac:dyDescent="0.25">
      <c r="A4" t="s">
        <v>37</v>
      </c>
      <c r="B4">
        <v>20031996</v>
      </c>
      <c r="C4" s="20">
        <v>43586</v>
      </c>
      <c r="D4">
        <v>201912</v>
      </c>
      <c r="E4">
        <v>21296</v>
      </c>
      <c r="F4" t="s">
        <v>38</v>
      </c>
      <c r="G4" t="s">
        <v>44</v>
      </c>
      <c r="H4" t="s">
        <v>45</v>
      </c>
      <c r="I4" t="s">
        <v>41</v>
      </c>
      <c r="J4" t="s">
        <v>46</v>
      </c>
      <c r="K4" t="s">
        <v>22</v>
      </c>
      <c r="L4">
        <v>0</v>
      </c>
      <c r="M4">
        <v>4</v>
      </c>
      <c r="N4">
        <v>904.24</v>
      </c>
    </row>
    <row r="5" spans="1:14" x14ac:dyDescent="0.25">
      <c r="A5" t="s">
        <v>37</v>
      </c>
      <c r="B5">
        <v>20028186</v>
      </c>
      <c r="C5" s="20">
        <v>43497</v>
      </c>
      <c r="D5">
        <v>201907</v>
      </c>
      <c r="E5">
        <v>21296</v>
      </c>
      <c r="F5" t="s">
        <v>38</v>
      </c>
      <c r="G5" t="s">
        <v>44</v>
      </c>
      <c r="H5" t="s">
        <v>45</v>
      </c>
      <c r="I5" t="s">
        <v>41</v>
      </c>
      <c r="J5" t="s">
        <v>46</v>
      </c>
      <c r="K5" t="s">
        <v>22</v>
      </c>
      <c r="L5">
        <v>30009970</v>
      </c>
      <c r="M5">
        <v>2</v>
      </c>
      <c r="N5">
        <v>5723.25</v>
      </c>
    </row>
    <row r="6" spans="1:14" x14ac:dyDescent="0.25">
      <c r="A6" t="s">
        <v>37</v>
      </c>
      <c r="B6">
        <v>20030184</v>
      </c>
      <c r="C6" s="20">
        <v>43586</v>
      </c>
      <c r="D6">
        <v>201909</v>
      </c>
      <c r="E6">
        <v>21296</v>
      </c>
      <c r="F6" t="s">
        <v>38</v>
      </c>
      <c r="G6" t="s">
        <v>44</v>
      </c>
      <c r="H6" t="s">
        <v>45</v>
      </c>
      <c r="I6" t="s">
        <v>41</v>
      </c>
      <c r="J6" t="s">
        <v>46</v>
      </c>
      <c r="K6" t="s">
        <v>22</v>
      </c>
      <c r="L6">
        <v>30010613</v>
      </c>
      <c r="M6">
        <v>3</v>
      </c>
      <c r="N6">
        <v>18044.25</v>
      </c>
    </row>
    <row r="7" spans="1:14" x14ac:dyDescent="0.25">
      <c r="A7" t="s">
        <v>37</v>
      </c>
      <c r="B7">
        <v>20030002</v>
      </c>
      <c r="C7" s="20">
        <v>43579</v>
      </c>
      <c r="D7">
        <v>201909</v>
      </c>
      <c r="E7">
        <v>21296</v>
      </c>
      <c r="F7" t="s">
        <v>38</v>
      </c>
      <c r="G7" t="s">
        <v>47</v>
      </c>
      <c r="H7" t="s">
        <v>48</v>
      </c>
      <c r="I7" t="s">
        <v>41</v>
      </c>
      <c r="J7" t="s">
        <v>49</v>
      </c>
      <c r="K7" t="s">
        <v>50</v>
      </c>
      <c r="L7">
        <v>30010557</v>
      </c>
      <c r="M7">
        <v>1298</v>
      </c>
      <c r="N7">
        <v>-2544.9699999999998</v>
      </c>
    </row>
    <row r="8" spans="1:14" x14ac:dyDescent="0.25">
      <c r="A8" t="s">
        <v>37</v>
      </c>
      <c r="B8">
        <v>20030002</v>
      </c>
      <c r="C8" s="20">
        <v>43579</v>
      </c>
      <c r="D8">
        <v>201909</v>
      </c>
      <c r="E8">
        <v>21296</v>
      </c>
      <c r="F8" t="s">
        <v>38</v>
      </c>
      <c r="G8" t="s">
        <v>47</v>
      </c>
      <c r="H8" t="s">
        <v>48</v>
      </c>
      <c r="I8" t="s">
        <v>41</v>
      </c>
      <c r="J8" t="s">
        <v>49</v>
      </c>
      <c r="K8" t="s">
        <v>50</v>
      </c>
      <c r="L8">
        <v>30010557</v>
      </c>
      <c r="M8">
        <v>1298</v>
      </c>
      <c r="N8">
        <v>9650.44</v>
      </c>
    </row>
    <row r="9" spans="1:14" x14ac:dyDescent="0.25">
      <c r="A9" t="s">
        <v>37</v>
      </c>
      <c r="B9">
        <v>20030001</v>
      </c>
      <c r="C9" s="20">
        <v>43579</v>
      </c>
      <c r="D9">
        <v>201909</v>
      </c>
      <c r="E9">
        <v>21296</v>
      </c>
      <c r="F9" t="s">
        <v>38</v>
      </c>
      <c r="G9" t="s">
        <v>47</v>
      </c>
      <c r="H9" t="s">
        <v>48</v>
      </c>
      <c r="I9" t="s">
        <v>41</v>
      </c>
      <c r="J9" t="s">
        <v>49</v>
      </c>
      <c r="K9" t="s">
        <v>50</v>
      </c>
      <c r="L9">
        <v>30010332</v>
      </c>
      <c r="M9">
        <v>1297</v>
      </c>
      <c r="N9">
        <v>2544.9699999999998</v>
      </c>
    </row>
    <row r="10" spans="1:14" x14ac:dyDescent="0.25">
      <c r="A10" t="s">
        <v>37</v>
      </c>
      <c r="B10">
        <v>20025737</v>
      </c>
      <c r="C10" s="20">
        <v>43405</v>
      </c>
      <c r="D10">
        <v>201903</v>
      </c>
      <c r="E10">
        <v>21296</v>
      </c>
      <c r="F10" t="s">
        <v>38</v>
      </c>
      <c r="G10" t="s">
        <v>51</v>
      </c>
      <c r="H10" t="s">
        <v>52</v>
      </c>
      <c r="I10" t="s">
        <v>41</v>
      </c>
      <c r="J10" t="s">
        <v>53</v>
      </c>
      <c r="K10" t="s">
        <v>54</v>
      </c>
      <c r="L10">
        <v>30009268</v>
      </c>
      <c r="M10">
        <v>5</v>
      </c>
      <c r="N10">
        <v>-10372.31</v>
      </c>
    </row>
    <row r="11" spans="1:14" x14ac:dyDescent="0.25">
      <c r="A11" t="s">
        <v>37</v>
      </c>
      <c r="B11">
        <v>20025737</v>
      </c>
      <c r="C11" s="20">
        <v>43405</v>
      </c>
      <c r="D11">
        <v>201903</v>
      </c>
      <c r="E11">
        <v>21296</v>
      </c>
      <c r="F11" t="s">
        <v>38</v>
      </c>
      <c r="G11" t="s">
        <v>51</v>
      </c>
      <c r="H11" t="s">
        <v>52</v>
      </c>
      <c r="I11" t="s">
        <v>41</v>
      </c>
      <c r="J11" t="s">
        <v>53</v>
      </c>
      <c r="K11" t="s">
        <v>54</v>
      </c>
      <c r="L11">
        <v>30009268</v>
      </c>
      <c r="M11">
        <v>5</v>
      </c>
      <c r="N11">
        <v>22446.15</v>
      </c>
    </row>
    <row r="12" spans="1:14" x14ac:dyDescent="0.25">
      <c r="A12" t="s">
        <v>37</v>
      </c>
      <c r="B12">
        <v>20023965</v>
      </c>
      <c r="C12" s="20">
        <v>43327</v>
      </c>
      <c r="D12">
        <v>201901</v>
      </c>
      <c r="E12">
        <v>21296</v>
      </c>
      <c r="F12" t="s">
        <v>38</v>
      </c>
      <c r="G12" t="s">
        <v>51</v>
      </c>
      <c r="H12" t="s">
        <v>52</v>
      </c>
      <c r="I12" t="s">
        <v>41</v>
      </c>
      <c r="J12" t="s">
        <v>53</v>
      </c>
      <c r="K12" t="s">
        <v>54</v>
      </c>
      <c r="L12">
        <v>30008563</v>
      </c>
      <c r="M12">
        <v>1</v>
      </c>
      <c r="N12">
        <v>1137.43</v>
      </c>
    </row>
    <row r="13" spans="1:14" x14ac:dyDescent="0.25">
      <c r="A13" t="s">
        <v>37</v>
      </c>
      <c r="B13">
        <v>20024632</v>
      </c>
      <c r="C13" s="20">
        <v>43361</v>
      </c>
      <c r="D13">
        <v>201902</v>
      </c>
      <c r="E13">
        <v>21296</v>
      </c>
      <c r="F13" t="s">
        <v>38</v>
      </c>
      <c r="G13" t="s">
        <v>55</v>
      </c>
      <c r="H13" t="s">
        <v>56</v>
      </c>
      <c r="I13" t="s">
        <v>41</v>
      </c>
      <c r="J13" t="s">
        <v>57</v>
      </c>
      <c r="K13" t="s">
        <v>13</v>
      </c>
      <c r="L13">
        <v>30008565</v>
      </c>
      <c r="M13" t="s">
        <v>58</v>
      </c>
      <c r="N13">
        <v>11954.76</v>
      </c>
    </row>
    <row r="14" spans="1:14" x14ac:dyDescent="0.25">
      <c r="A14" t="s">
        <v>37</v>
      </c>
      <c r="B14">
        <v>20027159</v>
      </c>
      <c r="C14" s="20">
        <v>43453</v>
      </c>
      <c r="D14">
        <v>201905</v>
      </c>
      <c r="E14">
        <v>21296</v>
      </c>
      <c r="F14" t="s">
        <v>38</v>
      </c>
      <c r="G14" t="s">
        <v>55</v>
      </c>
      <c r="H14" t="s">
        <v>56</v>
      </c>
      <c r="I14" t="s">
        <v>41</v>
      </c>
      <c r="J14" t="s">
        <v>57</v>
      </c>
      <c r="K14" t="s">
        <v>13</v>
      </c>
      <c r="L14">
        <v>30009508</v>
      </c>
      <c r="M14" t="s">
        <v>59</v>
      </c>
      <c r="N14">
        <v>33369.19</v>
      </c>
    </row>
    <row r="15" spans="1:14" x14ac:dyDescent="0.25">
      <c r="A15" t="s">
        <v>37</v>
      </c>
      <c r="B15">
        <v>20024064</v>
      </c>
      <c r="C15" s="20">
        <v>43297</v>
      </c>
      <c r="D15">
        <v>201901</v>
      </c>
      <c r="E15">
        <v>21296</v>
      </c>
      <c r="F15" t="s">
        <v>38</v>
      </c>
      <c r="G15" t="s">
        <v>60</v>
      </c>
      <c r="H15" t="s">
        <v>61</v>
      </c>
      <c r="I15" t="s">
        <v>41</v>
      </c>
      <c r="J15" t="s">
        <v>62</v>
      </c>
      <c r="K15" t="s">
        <v>63</v>
      </c>
      <c r="L15">
        <v>30008363</v>
      </c>
      <c r="M15">
        <v>8</v>
      </c>
      <c r="N15">
        <v>4257</v>
      </c>
    </row>
    <row r="16" spans="1:14" x14ac:dyDescent="0.25">
      <c r="A16" t="s">
        <v>37</v>
      </c>
      <c r="B16">
        <v>20025986</v>
      </c>
      <c r="C16" s="20">
        <v>43411</v>
      </c>
      <c r="D16">
        <v>201904</v>
      </c>
      <c r="E16">
        <v>21296</v>
      </c>
      <c r="F16" t="s">
        <v>38</v>
      </c>
      <c r="G16" t="s">
        <v>60</v>
      </c>
      <c r="H16" t="s">
        <v>61</v>
      </c>
      <c r="I16" t="s">
        <v>41</v>
      </c>
      <c r="J16" t="s">
        <v>62</v>
      </c>
      <c r="K16" t="s">
        <v>63</v>
      </c>
      <c r="L16">
        <v>30009365</v>
      </c>
      <c r="M16">
        <v>11</v>
      </c>
      <c r="N16">
        <v>122391.19</v>
      </c>
    </row>
    <row r="17" spans="1:14" x14ac:dyDescent="0.25">
      <c r="A17" t="s">
        <v>37</v>
      </c>
      <c r="B17">
        <v>20029998</v>
      </c>
      <c r="C17" s="20">
        <v>43579</v>
      </c>
      <c r="D17">
        <v>201909</v>
      </c>
      <c r="E17">
        <v>21296</v>
      </c>
      <c r="F17" t="s">
        <v>38</v>
      </c>
      <c r="G17" t="s">
        <v>60</v>
      </c>
      <c r="H17" t="s">
        <v>61</v>
      </c>
      <c r="I17" t="s">
        <v>41</v>
      </c>
      <c r="J17" t="s">
        <v>62</v>
      </c>
      <c r="K17" t="s">
        <v>63</v>
      </c>
      <c r="L17">
        <v>30010563</v>
      </c>
      <c r="M17">
        <v>13</v>
      </c>
      <c r="N17">
        <v>4358.82</v>
      </c>
    </row>
    <row r="18" spans="1:14" x14ac:dyDescent="0.25">
      <c r="A18" t="s">
        <v>37</v>
      </c>
      <c r="B18">
        <v>20024852</v>
      </c>
      <c r="C18" s="20">
        <v>43370</v>
      </c>
      <c r="D18">
        <v>201902</v>
      </c>
      <c r="E18">
        <v>21296</v>
      </c>
      <c r="F18" t="s">
        <v>38</v>
      </c>
      <c r="G18" t="s">
        <v>60</v>
      </c>
      <c r="H18" t="s">
        <v>61</v>
      </c>
      <c r="I18" t="s">
        <v>41</v>
      </c>
      <c r="J18" t="s">
        <v>62</v>
      </c>
      <c r="K18" t="s">
        <v>63</v>
      </c>
      <c r="L18">
        <v>30008974</v>
      </c>
      <c r="M18">
        <v>10</v>
      </c>
      <c r="N18">
        <v>77014.5</v>
      </c>
    </row>
    <row r="19" spans="1:14" x14ac:dyDescent="0.25">
      <c r="A19" t="s">
        <v>37</v>
      </c>
      <c r="B19">
        <v>20029296</v>
      </c>
      <c r="C19" s="20">
        <v>43545</v>
      </c>
      <c r="D19">
        <v>201908</v>
      </c>
      <c r="E19">
        <v>21296</v>
      </c>
      <c r="F19" t="s">
        <v>38</v>
      </c>
      <c r="G19" t="s">
        <v>60</v>
      </c>
      <c r="H19" t="s">
        <v>61</v>
      </c>
      <c r="I19" t="s">
        <v>41</v>
      </c>
      <c r="J19" t="s">
        <v>62</v>
      </c>
      <c r="K19" t="s">
        <v>63</v>
      </c>
      <c r="L19">
        <v>30010362</v>
      </c>
      <c r="M19">
        <v>12</v>
      </c>
      <c r="N19">
        <v>10633.31</v>
      </c>
    </row>
    <row r="20" spans="1:14" x14ac:dyDescent="0.25">
      <c r="A20" t="s">
        <v>37</v>
      </c>
      <c r="B20">
        <v>20030709</v>
      </c>
      <c r="C20" s="20">
        <v>43609</v>
      </c>
      <c r="D20">
        <v>201910</v>
      </c>
      <c r="E20">
        <v>21296</v>
      </c>
      <c r="F20" t="s">
        <v>38</v>
      </c>
      <c r="G20" t="s">
        <v>60</v>
      </c>
      <c r="H20" t="s">
        <v>61</v>
      </c>
      <c r="I20" t="s">
        <v>41</v>
      </c>
      <c r="J20" t="s">
        <v>62</v>
      </c>
      <c r="K20" t="s">
        <v>63</v>
      </c>
      <c r="L20">
        <v>30010750</v>
      </c>
      <c r="M20">
        <v>14</v>
      </c>
      <c r="N20">
        <v>484.31</v>
      </c>
    </row>
    <row r="21" spans="1:14" x14ac:dyDescent="0.25">
      <c r="A21" t="s">
        <v>37</v>
      </c>
      <c r="B21">
        <v>20024038</v>
      </c>
      <c r="C21" s="20">
        <v>43328</v>
      </c>
      <c r="D21">
        <v>201901</v>
      </c>
      <c r="E21">
        <v>21296</v>
      </c>
      <c r="F21" t="s">
        <v>38</v>
      </c>
      <c r="G21" t="s">
        <v>60</v>
      </c>
      <c r="H21" t="s">
        <v>61</v>
      </c>
      <c r="I21" t="s">
        <v>41</v>
      </c>
      <c r="J21" t="s">
        <v>62</v>
      </c>
      <c r="K21" t="s">
        <v>63</v>
      </c>
      <c r="L21">
        <v>30008566</v>
      </c>
      <c r="M21">
        <v>9</v>
      </c>
      <c r="N21">
        <v>4731.37</v>
      </c>
    </row>
    <row r="22" spans="1:14" x14ac:dyDescent="0.25">
      <c r="A22" t="s">
        <v>37</v>
      </c>
      <c r="B22">
        <v>20031677</v>
      </c>
      <c r="C22" s="20">
        <v>43654</v>
      </c>
      <c r="D22">
        <v>201912</v>
      </c>
      <c r="E22">
        <v>21296</v>
      </c>
      <c r="F22" t="s">
        <v>38</v>
      </c>
      <c r="G22" t="s">
        <v>60</v>
      </c>
      <c r="H22" t="s">
        <v>61</v>
      </c>
      <c r="I22" t="s">
        <v>41</v>
      </c>
      <c r="J22" t="s">
        <v>62</v>
      </c>
      <c r="K22" t="s">
        <v>63</v>
      </c>
      <c r="L22">
        <v>30010989</v>
      </c>
      <c r="M22">
        <v>15</v>
      </c>
      <c r="N22">
        <v>63592.68</v>
      </c>
    </row>
    <row r="23" spans="1:14" x14ac:dyDescent="0.25">
      <c r="A23" t="s">
        <v>37</v>
      </c>
      <c r="B23">
        <v>20030000</v>
      </c>
      <c r="C23" s="20">
        <v>43579</v>
      </c>
      <c r="D23">
        <v>201909</v>
      </c>
      <c r="E23">
        <v>21296</v>
      </c>
      <c r="F23" t="s">
        <v>38</v>
      </c>
      <c r="G23" t="s">
        <v>64</v>
      </c>
      <c r="H23" t="s">
        <v>65</v>
      </c>
      <c r="I23" t="s">
        <v>41</v>
      </c>
      <c r="J23" t="s">
        <v>66</v>
      </c>
      <c r="K23" t="s">
        <v>67</v>
      </c>
      <c r="L23">
        <v>30010554</v>
      </c>
      <c r="M23" t="s">
        <v>68</v>
      </c>
      <c r="N23">
        <v>37995</v>
      </c>
    </row>
    <row r="24" spans="1:14" x14ac:dyDescent="0.25">
      <c r="A24" t="s">
        <v>37</v>
      </c>
      <c r="B24">
        <v>20030000</v>
      </c>
      <c r="C24" s="20">
        <v>43579</v>
      </c>
      <c r="D24">
        <v>201909</v>
      </c>
      <c r="E24">
        <v>21296</v>
      </c>
      <c r="F24" t="s">
        <v>38</v>
      </c>
      <c r="G24" t="s">
        <v>64</v>
      </c>
      <c r="H24" t="s">
        <v>65</v>
      </c>
      <c r="I24" t="s">
        <v>41</v>
      </c>
      <c r="J24" t="s">
        <v>66</v>
      </c>
      <c r="K24" t="s">
        <v>67</v>
      </c>
      <c r="L24">
        <v>30010554</v>
      </c>
      <c r="M24" t="s">
        <v>68</v>
      </c>
      <c r="N24">
        <v>-4872.24</v>
      </c>
    </row>
    <row r="25" spans="1:14" x14ac:dyDescent="0.25">
      <c r="A25" t="s">
        <v>37</v>
      </c>
      <c r="B25">
        <v>20032495</v>
      </c>
      <c r="C25" s="20">
        <v>43689</v>
      </c>
      <c r="D25">
        <v>202001</v>
      </c>
      <c r="E25">
        <v>21296</v>
      </c>
      <c r="F25" t="s">
        <v>38</v>
      </c>
      <c r="G25" t="s">
        <v>64</v>
      </c>
      <c r="H25" t="s">
        <v>65</v>
      </c>
      <c r="I25" t="s">
        <v>41</v>
      </c>
      <c r="J25" t="s">
        <v>66</v>
      </c>
      <c r="K25" t="s">
        <v>67</v>
      </c>
      <c r="L25">
        <v>30011167</v>
      </c>
      <c r="M25" t="s">
        <v>69</v>
      </c>
      <c r="N25">
        <v>1209</v>
      </c>
    </row>
    <row r="26" spans="1:14" x14ac:dyDescent="0.25">
      <c r="A26" t="s">
        <v>37</v>
      </c>
      <c r="B26">
        <v>20029596</v>
      </c>
      <c r="C26" s="20">
        <v>43558</v>
      </c>
      <c r="D26">
        <v>201908</v>
      </c>
      <c r="E26">
        <v>21296</v>
      </c>
      <c r="F26" t="s">
        <v>38</v>
      </c>
      <c r="G26" t="s">
        <v>64</v>
      </c>
      <c r="H26" t="s">
        <v>65</v>
      </c>
      <c r="I26" t="s">
        <v>41</v>
      </c>
      <c r="J26" t="s">
        <v>66</v>
      </c>
      <c r="K26" t="s">
        <v>67</v>
      </c>
      <c r="L26">
        <v>30010449</v>
      </c>
      <c r="M26" t="s">
        <v>70</v>
      </c>
      <c r="N26">
        <v>4872.24</v>
      </c>
    </row>
    <row r="27" spans="1:14" x14ac:dyDescent="0.25">
      <c r="A27" t="s">
        <v>37</v>
      </c>
      <c r="B27">
        <v>20025271</v>
      </c>
      <c r="C27" s="20">
        <v>43385</v>
      </c>
      <c r="D27">
        <v>201903</v>
      </c>
      <c r="E27">
        <v>21296</v>
      </c>
      <c r="F27" t="s">
        <v>38</v>
      </c>
      <c r="G27" t="s">
        <v>71</v>
      </c>
      <c r="H27" t="s">
        <v>72</v>
      </c>
      <c r="I27" t="s">
        <v>41</v>
      </c>
      <c r="J27" t="s">
        <v>73</v>
      </c>
      <c r="K27" t="s">
        <v>74</v>
      </c>
      <c r="L27">
        <v>30008372</v>
      </c>
      <c r="M27">
        <v>3950</v>
      </c>
      <c r="N27">
        <v>1699.13</v>
      </c>
    </row>
    <row r="28" spans="1:14" x14ac:dyDescent="0.25">
      <c r="A28" t="s">
        <v>37</v>
      </c>
      <c r="B28">
        <v>20026254</v>
      </c>
      <c r="C28" s="20">
        <v>43419</v>
      </c>
      <c r="D28">
        <v>201904</v>
      </c>
      <c r="E28">
        <v>21296</v>
      </c>
      <c r="F28" t="s">
        <v>38</v>
      </c>
      <c r="G28" t="s">
        <v>71</v>
      </c>
      <c r="H28" t="s">
        <v>72</v>
      </c>
      <c r="I28" t="s">
        <v>41</v>
      </c>
      <c r="J28" t="s">
        <v>73</v>
      </c>
      <c r="K28" t="s">
        <v>74</v>
      </c>
      <c r="L28">
        <v>30009444</v>
      </c>
      <c r="M28">
        <v>3983</v>
      </c>
      <c r="N28">
        <v>36891.18</v>
      </c>
    </row>
    <row r="29" spans="1:14" x14ac:dyDescent="0.25">
      <c r="A29" t="s">
        <v>37</v>
      </c>
      <c r="B29">
        <v>20026389</v>
      </c>
      <c r="C29" s="20">
        <v>43426</v>
      </c>
      <c r="D29">
        <v>201904</v>
      </c>
      <c r="E29">
        <v>21296</v>
      </c>
      <c r="F29" t="s">
        <v>38</v>
      </c>
      <c r="G29" t="s">
        <v>75</v>
      </c>
      <c r="H29" t="s">
        <v>76</v>
      </c>
      <c r="I29" t="s">
        <v>41</v>
      </c>
      <c r="J29" t="s">
        <v>77</v>
      </c>
      <c r="K29" t="s">
        <v>78</v>
      </c>
      <c r="L29">
        <v>30009501</v>
      </c>
      <c r="M29">
        <v>33133</v>
      </c>
      <c r="N29">
        <v>29539.119999999999</v>
      </c>
    </row>
    <row r="30" spans="1:14" x14ac:dyDescent="0.25">
      <c r="A30" t="s">
        <v>37</v>
      </c>
      <c r="B30">
        <v>20027953</v>
      </c>
      <c r="C30" s="20">
        <v>43496</v>
      </c>
      <c r="D30">
        <v>201906</v>
      </c>
      <c r="E30">
        <v>21296</v>
      </c>
      <c r="F30" t="s">
        <v>38</v>
      </c>
      <c r="G30" t="s">
        <v>75</v>
      </c>
      <c r="H30" t="s">
        <v>76</v>
      </c>
      <c r="I30" t="s">
        <v>41</v>
      </c>
      <c r="J30" t="s">
        <v>77</v>
      </c>
      <c r="K30" t="s">
        <v>78</v>
      </c>
      <c r="L30">
        <v>30009953</v>
      </c>
      <c r="M30">
        <v>34656</v>
      </c>
      <c r="N30">
        <v>14481.19</v>
      </c>
    </row>
    <row r="31" spans="1:14" x14ac:dyDescent="0.25">
      <c r="A31" t="s">
        <v>37</v>
      </c>
      <c r="B31">
        <v>20025034</v>
      </c>
      <c r="C31" s="20">
        <v>43376</v>
      </c>
      <c r="D31">
        <v>201902</v>
      </c>
      <c r="E31">
        <v>21296</v>
      </c>
      <c r="F31" t="s">
        <v>38</v>
      </c>
      <c r="G31" t="s">
        <v>75</v>
      </c>
      <c r="H31" t="s">
        <v>76</v>
      </c>
      <c r="I31" t="s">
        <v>41</v>
      </c>
      <c r="J31" t="s">
        <v>77</v>
      </c>
      <c r="K31" t="s">
        <v>78</v>
      </c>
      <c r="L31">
        <v>30009027</v>
      </c>
      <c r="M31">
        <v>32036</v>
      </c>
      <c r="N31">
        <v>10557.19</v>
      </c>
    </row>
    <row r="32" spans="1:14" x14ac:dyDescent="0.25">
      <c r="A32" t="s">
        <v>37</v>
      </c>
      <c r="B32">
        <v>20023925</v>
      </c>
      <c r="C32" s="20">
        <v>43328</v>
      </c>
      <c r="D32">
        <v>201901</v>
      </c>
      <c r="E32">
        <v>21296</v>
      </c>
      <c r="F32" t="s">
        <v>38</v>
      </c>
      <c r="G32" t="s">
        <v>75</v>
      </c>
      <c r="H32" t="s">
        <v>76</v>
      </c>
      <c r="I32" t="s">
        <v>41</v>
      </c>
      <c r="J32" t="s">
        <v>77</v>
      </c>
      <c r="K32" t="s">
        <v>78</v>
      </c>
      <c r="L32">
        <v>30008567</v>
      </c>
      <c r="M32">
        <v>30958</v>
      </c>
      <c r="N32">
        <v>35658.75</v>
      </c>
    </row>
    <row r="33" spans="1:14" x14ac:dyDescent="0.25">
      <c r="A33" t="s">
        <v>37</v>
      </c>
      <c r="B33">
        <v>20029239</v>
      </c>
      <c r="C33" s="20">
        <v>43545</v>
      </c>
      <c r="D33">
        <v>201908</v>
      </c>
      <c r="E33">
        <v>21296</v>
      </c>
      <c r="F33" t="s">
        <v>38</v>
      </c>
      <c r="G33" t="s">
        <v>75</v>
      </c>
      <c r="H33" t="s">
        <v>76</v>
      </c>
      <c r="I33" t="s">
        <v>41</v>
      </c>
      <c r="J33" t="s">
        <v>77</v>
      </c>
      <c r="K33" t="s">
        <v>78</v>
      </c>
      <c r="L33">
        <v>30010366</v>
      </c>
      <c r="M33">
        <v>35857</v>
      </c>
      <c r="N33">
        <v>1452.94</v>
      </c>
    </row>
    <row r="34" spans="1:14" x14ac:dyDescent="0.25">
      <c r="A34" t="s">
        <v>37</v>
      </c>
      <c r="B34">
        <v>20024218</v>
      </c>
      <c r="C34" s="20">
        <v>43330</v>
      </c>
      <c r="D34">
        <v>201901</v>
      </c>
      <c r="E34">
        <v>21296</v>
      </c>
      <c r="F34" t="s">
        <v>38</v>
      </c>
      <c r="G34" t="s">
        <v>75</v>
      </c>
      <c r="H34" t="s">
        <v>76</v>
      </c>
      <c r="I34" t="s">
        <v>41</v>
      </c>
      <c r="J34" t="s">
        <v>79</v>
      </c>
      <c r="K34" t="s">
        <v>80</v>
      </c>
      <c r="L34">
        <v>30008583</v>
      </c>
      <c r="M34" t="s">
        <v>81</v>
      </c>
      <c r="N34">
        <v>25269.37</v>
      </c>
    </row>
    <row r="35" spans="1:14" x14ac:dyDescent="0.25">
      <c r="A35" t="s">
        <v>37</v>
      </c>
      <c r="B35">
        <v>20023970</v>
      </c>
      <c r="C35" s="20">
        <v>43329</v>
      </c>
      <c r="D35">
        <v>201901</v>
      </c>
      <c r="E35">
        <v>21296</v>
      </c>
      <c r="F35" t="s">
        <v>38</v>
      </c>
      <c r="G35" t="s">
        <v>82</v>
      </c>
      <c r="H35" t="s">
        <v>83</v>
      </c>
      <c r="I35" t="s">
        <v>41</v>
      </c>
      <c r="J35" t="s">
        <v>84</v>
      </c>
      <c r="K35" t="s">
        <v>19</v>
      </c>
      <c r="L35">
        <v>30008568</v>
      </c>
      <c r="M35">
        <v>60001170</v>
      </c>
      <c r="N35">
        <v>15056.25</v>
      </c>
    </row>
    <row r="36" spans="1:14" x14ac:dyDescent="0.25">
      <c r="A36" t="s">
        <v>37</v>
      </c>
      <c r="B36">
        <v>20026748</v>
      </c>
      <c r="C36" s="20">
        <v>43433</v>
      </c>
      <c r="D36">
        <v>201904</v>
      </c>
      <c r="E36">
        <v>21296</v>
      </c>
      <c r="F36" t="s">
        <v>38</v>
      </c>
      <c r="G36" t="s">
        <v>82</v>
      </c>
      <c r="H36" t="s">
        <v>83</v>
      </c>
      <c r="I36" t="s">
        <v>41</v>
      </c>
      <c r="J36" t="s">
        <v>84</v>
      </c>
      <c r="K36" t="s">
        <v>19</v>
      </c>
      <c r="L36">
        <v>30009509</v>
      </c>
      <c r="M36">
        <v>60001458</v>
      </c>
      <c r="N36">
        <v>590.62</v>
      </c>
    </row>
    <row r="37" spans="1:14" x14ac:dyDescent="0.25">
      <c r="A37" t="s">
        <v>37</v>
      </c>
      <c r="B37">
        <v>20025126</v>
      </c>
      <c r="C37" s="20">
        <v>43370</v>
      </c>
      <c r="D37">
        <v>201902</v>
      </c>
      <c r="E37">
        <v>21296</v>
      </c>
      <c r="F37" t="s">
        <v>38</v>
      </c>
      <c r="G37" t="s">
        <v>85</v>
      </c>
      <c r="H37" t="s">
        <v>86</v>
      </c>
      <c r="I37" t="s">
        <v>41</v>
      </c>
      <c r="J37" t="s">
        <v>87</v>
      </c>
      <c r="K37" t="s">
        <v>88</v>
      </c>
      <c r="L37">
        <v>0</v>
      </c>
      <c r="M37">
        <v>352</v>
      </c>
      <c r="N37">
        <v>378</v>
      </c>
    </row>
    <row r="38" spans="1:14" x14ac:dyDescent="0.25">
      <c r="A38" t="s">
        <v>37</v>
      </c>
      <c r="B38">
        <v>20025125</v>
      </c>
      <c r="C38" s="20">
        <v>43367</v>
      </c>
      <c r="D38">
        <v>201902</v>
      </c>
      <c r="E38">
        <v>21296</v>
      </c>
      <c r="F38" t="s">
        <v>38</v>
      </c>
      <c r="G38" t="s">
        <v>85</v>
      </c>
      <c r="H38" t="s">
        <v>86</v>
      </c>
      <c r="I38" t="s">
        <v>41</v>
      </c>
      <c r="J38" t="s">
        <v>87</v>
      </c>
      <c r="K38" t="s">
        <v>88</v>
      </c>
      <c r="L38">
        <v>0</v>
      </c>
      <c r="M38">
        <v>349</v>
      </c>
      <c r="N38">
        <v>200</v>
      </c>
    </row>
    <row r="39" spans="1:14" x14ac:dyDescent="0.25">
      <c r="A39" t="s">
        <v>37</v>
      </c>
      <c r="B39">
        <v>20024114</v>
      </c>
      <c r="C39" s="20">
        <v>43328</v>
      </c>
      <c r="D39">
        <v>201901</v>
      </c>
      <c r="E39">
        <v>21296</v>
      </c>
      <c r="F39" t="s">
        <v>38</v>
      </c>
      <c r="G39" t="s">
        <v>85</v>
      </c>
      <c r="H39" t="s">
        <v>86</v>
      </c>
      <c r="I39" t="s">
        <v>41</v>
      </c>
      <c r="J39" t="s">
        <v>87</v>
      </c>
      <c r="K39" t="s">
        <v>88</v>
      </c>
      <c r="L39">
        <v>0</v>
      </c>
      <c r="M39">
        <v>343</v>
      </c>
      <c r="N39">
        <v>800</v>
      </c>
    </row>
    <row r="40" spans="1:14" x14ac:dyDescent="0.25">
      <c r="A40" t="s">
        <v>37</v>
      </c>
      <c r="B40">
        <v>20024113</v>
      </c>
      <c r="C40" s="20">
        <v>43328</v>
      </c>
      <c r="D40">
        <v>201901</v>
      </c>
      <c r="E40">
        <v>21296</v>
      </c>
      <c r="F40" t="s">
        <v>38</v>
      </c>
      <c r="G40" t="s">
        <v>85</v>
      </c>
      <c r="H40" t="s">
        <v>86</v>
      </c>
      <c r="I40" t="s">
        <v>41</v>
      </c>
      <c r="J40" t="s">
        <v>87</v>
      </c>
      <c r="K40" t="s">
        <v>88</v>
      </c>
      <c r="L40">
        <v>0</v>
      </c>
      <c r="M40">
        <v>342</v>
      </c>
      <c r="N40">
        <v>3914.62</v>
      </c>
    </row>
    <row r="41" spans="1:14" x14ac:dyDescent="0.25">
      <c r="A41" t="s">
        <v>37</v>
      </c>
      <c r="B41">
        <v>20023924</v>
      </c>
      <c r="C41" s="20">
        <v>43328</v>
      </c>
      <c r="D41">
        <v>201901</v>
      </c>
      <c r="E41">
        <v>21296</v>
      </c>
      <c r="F41" t="s">
        <v>38</v>
      </c>
      <c r="G41" t="s">
        <v>85</v>
      </c>
      <c r="H41" t="s">
        <v>86</v>
      </c>
      <c r="I41" t="s">
        <v>41</v>
      </c>
      <c r="J41" t="s">
        <v>87</v>
      </c>
      <c r="K41" t="s">
        <v>88</v>
      </c>
      <c r="L41">
        <v>30008569</v>
      </c>
      <c r="M41">
        <v>340</v>
      </c>
      <c r="N41">
        <v>2673.19</v>
      </c>
    </row>
    <row r="42" spans="1:14" x14ac:dyDescent="0.25">
      <c r="A42" t="s">
        <v>37</v>
      </c>
      <c r="B42">
        <v>20027023</v>
      </c>
      <c r="C42" s="20">
        <v>43444</v>
      </c>
      <c r="D42">
        <v>201905</v>
      </c>
      <c r="E42">
        <v>21296</v>
      </c>
      <c r="F42" t="s">
        <v>38</v>
      </c>
      <c r="G42" t="s">
        <v>89</v>
      </c>
      <c r="H42" t="s">
        <v>90</v>
      </c>
      <c r="I42" t="s">
        <v>41</v>
      </c>
      <c r="J42" t="s">
        <v>91</v>
      </c>
      <c r="K42" t="s">
        <v>14</v>
      </c>
      <c r="L42">
        <v>30009250</v>
      </c>
      <c r="M42">
        <v>105120980</v>
      </c>
      <c r="N42">
        <v>34038.94</v>
      </c>
    </row>
    <row r="43" spans="1:14" x14ac:dyDescent="0.25">
      <c r="A43" t="s">
        <v>37</v>
      </c>
      <c r="B43">
        <v>20025609</v>
      </c>
      <c r="C43" s="20">
        <v>43397</v>
      </c>
      <c r="D43">
        <v>201903</v>
      </c>
      <c r="E43">
        <v>21296</v>
      </c>
      <c r="F43" t="s">
        <v>38</v>
      </c>
      <c r="G43" t="s">
        <v>89</v>
      </c>
      <c r="H43" t="s">
        <v>90</v>
      </c>
      <c r="I43" t="s">
        <v>41</v>
      </c>
      <c r="J43" t="s">
        <v>91</v>
      </c>
      <c r="K43" t="s">
        <v>14</v>
      </c>
      <c r="L43">
        <v>30008376</v>
      </c>
      <c r="M43">
        <v>106585551</v>
      </c>
      <c r="N43">
        <v>8619.75</v>
      </c>
    </row>
    <row r="44" spans="1:14" x14ac:dyDescent="0.25">
      <c r="A44" t="s">
        <v>37</v>
      </c>
      <c r="B44">
        <v>20025610</v>
      </c>
      <c r="C44" s="20">
        <v>43397</v>
      </c>
      <c r="D44">
        <v>201903</v>
      </c>
      <c r="E44">
        <v>21296</v>
      </c>
      <c r="F44" t="s">
        <v>38</v>
      </c>
      <c r="G44" t="s">
        <v>89</v>
      </c>
      <c r="H44" t="s">
        <v>90</v>
      </c>
      <c r="I44" t="s">
        <v>41</v>
      </c>
      <c r="J44" t="s">
        <v>91</v>
      </c>
      <c r="K44" t="s">
        <v>14</v>
      </c>
      <c r="L44">
        <v>30008570</v>
      </c>
      <c r="M44">
        <v>106585560</v>
      </c>
      <c r="N44">
        <v>22563.56</v>
      </c>
    </row>
    <row r="45" spans="1:14" x14ac:dyDescent="0.25">
      <c r="A45" t="s">
        <v>37</v>
      </c>
      <c r="B45">
        <v>20025611</v>
      </c>
      <c r="C45" s="20">
        <v>43397</v>
      </c>
      <c r="D45">
        <v>201903</v>
      </c>
      <c r="E45">
        <v>21296</v>
      </c>
      <c r="F45" t="s">
        <v>38</v>
      </c>
      <c r="G45" t="s">
        <v>89</v>
      </c>
      <c r="H45" t="s">
        <v>90</v>
      </c>
      <c r="I45" t="s">
        <v>41</v>
      </c>
      <c r="J45" t="s">
        <v>91</v>
      </c>
      <c r="K45" t="s">
        <v>14</v>
      </c>
      <c r="L45">
        <v>30009138</v>
      </c>
      <c r="M45">
        <v>106585570</v>
      </c>
      <c r="N45">
        <v>15997.5</v>
      </c>
    </row>
    <row r="46" spans="1:14" x14ac:dyDescent="0.25">
      <c r="A46" t="s">
        <v>37</v>
      </c>
      <c r="B46">
        <v>20032069</v>
      </c>
      <c r="C46" s="20">
        <v>43677</v>
      </c>
      <c r="D46">
        <v>201912</v>
      </c>
      <c r="E46">
        <v>21296</v>
      </c>
      <c r="F46" t="s">
        <v>38</v>
      </c>
      <c r="G46" t="s">
        <v>89</v>
      </c>
      <c r="H46" t="s">
        <v>90</v>
      </c>
      <c r="I46" t="s">
        <v>41</v>
      </c>
      <c r="J46" t="s">
        <v>91</v>
      </c>
      <c r="K46" t="s">
        <v>14</v>
      </c>
      <c r="L46">
        <v>30010959</v>
      </c>
      <c r="M46">
        <v>105127490</v>
      </c>
      <c r="N46">
        <v>3121.87</v>
      </c>
    </row>
    <row r="47" spans="1:14" x14ac:dyDescent="0.25">
      <c r="A47" t="s">
        <v>37</v>
      </c>
      <c r="B47">
        <v>20026447</v>
      </c>
      <c r="C47" s="20">
        <v>43426</v>
      </c>
      <c r="D47">
        <v>201904</v>
      </c>
      <c r="E47">
        <v>21296</v>
      </c>
      <c r="F47" t="s">
        <v>38</v>
      </c>
      <c r="G47" t="s">
        <v>92</v>
      </c>
      <c r="H47" t="s">
        <v>93</v>
      </c>
      <c r="I47" t="s">
        <v>41</v>
      </c>
      <c r="J47" t="s">
        <v>94</v>
      </c>
      <c r="K47" t="s">
        <v>15</v>
      </c>
      <c r="L47">
        <v>30009511</v>
      </c>
      <c r="M47">
        <v>12790</v>
      </c>
      <c r="N47">
        <v>29087.25</v>
      </c>
    </row>
    <row r="48" spans="1:14" x14ac:dyDescent="0.25">
      <c r="A48" t="s">
        <v>37</v>
      </c>
      <c r="B48">
        <v>20024154</v>
      </c>
      <c r="C48" s="20">
        <v>43340</v>
      </c>
      <c r="D48">
        <v>201901</v>
      </c>
      <c r="E48">
        <v>21296</v>
      </c>
      <c r="F48" t="s">
        <v>38</v>
      </c>
      <c r="G48" t="s">
        <v>92</v>
      </c>
      <c r="H48" t="s">
        <v>93</v>
      </c>
      <c r="I48" t="s">
        <v>41</v>
      </c>
      <c r="J48" t="s">
        <v>94</v>
      </c>
      <c r="K48" t="s">
        <v>15</v>
      </c>
      <c r="L48">
        <v>30008571</v>
      </c>
      <c r="M48">
        <v>12628</v>
      </c>
      <c r="N48">
        <v>10313.25</v>
      </c>
    </row>
    <row r="49" spans="1:14" x14ac:dyDescent="0.25">
      <c r="A49" t="s">
        <v>37</v>
      </c>
      <c r="B49">
        <v>20027312</v>
      </c>
      <c r="C49" s="20">
        <v>43418</v>
      </c>
      <c r="D49">
        <v>201905</v>
      </c>
      <c r="E49">
        <v>21296</v>
      </c>
      <c r="F49" t="s">
        <v>38</v>
      </c>
      <c r="G49" t="s">
        <v>92</v>
      </c>
      <c r="H49" t="s">
        <v>93</v>
      </c>
      <c r="I49" t="s">
        <v>41</v>
      </c>
      <c r="J49" t="s">
        <v>94</v>
      </c>
      <c r="K49" t="s">
        <v>15</v>
      </c>
      <c r="L49">
        <v>30009360</v>
      </c>
      <c r="M49">
        <v>12834</v>
      </c>
      <c r="N49">
        <v>9742.32</v>
      </c>
    </row>
    <row r="50" spans="1:14" x14ac:dyDescent="0.25">
      <c r="A50" t="s">
        <v>37</v>
      </c>
      <c r="B50">
        <v>20025038</v>
      </c>
      <c r="C50" s="20">
        <v>43376</v>
      </c>
      <c r="D50">
        <v>201902</v>
      </c>
      <c r="E50">
        <v>21296</v>
      </c>
      <c r="F50" t="s">
        <v>38</v>
      </c>
      <c r="G50" t="s">
        <v>95</v>
      </c>
      <c r="H50" t="s">
        <v>96</v>
      </c>
      <c r="I50" t="s">
        <v>41</v>
      </c>
      <c r="J50" t="s">
        <v>97</v>
      </c>
      <c r="K50" t="s">
        <v>98</v>
      </c>
      <c r="L50">
        <v>30009024</v>
      </c>
      <c r="M50" s="20">
        <v>43376</v>
      </c>
      <c r="N50">
        <v>5280</v>
      </c>
    </row>
    <row r="51" spans="1:14" x14ac:dyDescent="0.25">
      <c r="A51" t="s">
        <v>37</v>
      </c>
      <c r="B51">
        <v>20026373</v>
      </c>
      <c r="C51" s="20">
        <v>43425</v>
      </c>
      <c r="D51">
        <v>201904</v>
      </c>
      <c r="E51">
        <v>21296</v>
      </c>
      <c r="F51" t="s">
        <v>38</v>
      </c>
      <c r="G51" t="s">
        <v>95</v>
      </c>
      <c r="H51" t="s">
        <v>96</v>
      </c>
      <c r="I51" t="s">
        <v>41</v>
      </c>
      <c r="J51" t="s">
        <v>97</v>
      </c>
      <c r="K51" t="s">
        <v>98</v>
      </c>
      <c r="L51">
        <v>30009502</v>
      </c>
      <c r="M51" s="20">
        <v>43425</v>
      </c>
      <c r="N51">
        <v>3000</v>
      </c>
    </row>
    <row r="52" spans="1:14" x14ac:dyDescent="0.25">
      <c r="A52" t="s">
        <v>37</v>
      </c>
      <c r="B52">
        <v>20024995</v>
      </c>
      <c r="C52" s="20">
        <v>43328</v>
      </c>
      <c r="D52">
        <v>201902</v>
      </c>
      <c r="E52">
        <v>21296</v>
      </c>
      <c r="F52" t="s">
        <v>38</v>
      </c>
      <c r="G52" t="s">
        <v>95</v>
      </c>
      <c r="H52" t="s">
        <v>96</v>
      </c>
      <c r="I52" t="s">
        <v>41</v>
      </c>
      <c r="J52" t="s">
        <v>97</v>
      </c>
      <c r="K52" t="s">
        <v>98</v>
      </c>
      <c r="L52">
        <v>30008586</v>
      </c>
      <c r="M52" s="20">
        <v>43328</v>
      </c>
      <c r="N52">
        <v>5040</v>
      </c>
    </row>
    <row r="53" spans="1:14" x14ac:dyDescent="0.25">
      <c r="A53" t="s">
        <v>37</v>
      </c>
      <c r="B53">
        <v>20027486</v>
      </c>
      <c r="C53" s="20">
        <v>43455</v>
      </c>
      <c r="D53">
        <v>201906</v>
      </c>
      <c r="E53">
        <v>21296</v>
      </c>
      <c r="F53" t="s">
        <v>38</v>
      </c>
      <c r="G53" t="s">
        <v>95</v>
      </c>
      <c r="H53" t="s">
        <v>96</v>
      </c>
      <c r="I53" t="s">
        <v>41</v>
      </c>
      <c r="J53" t="s">
        <v>97</v>
      </c>
      <c r="K53" t="s">
        <v>98</v>
      </c>
      <c r="L53">
        <v>30009720</v>
      </c>
      <c r="M53" s="20">
        <v>43455</v>
      </c>
      <c r="N53">
        <v>4680</v>
      </c>
    </row>
    <row r="54" spans="1:14" x14ac:dyDescent="0.25">
      <c r="A54" t="s">
        <v>37</v>
      </c>
      <c r="B54">
        <v>20030692</v>
      </c>
      <c r="C54" s="20">
        <v>43545</v>
      </c>
      <c r="D54">
        <v>201910</v>
      </c>
      <c r="E54">
        <v>21296</v>
      </c>
      <c r="F54" t="s">
        <v>38</v>
      </c>
      <c r="G54" t="s">
        <v>95</v>
      </c>
      <c r="H54" t="s">
        <v>96</v>
      </c>
      <c r="I54" t="s">
        <v>41</v>
      </c>
      <c r="J54" t="s">
        <v>97</v>
      </c>
      <c r="K54" t="s">
        <v>98</v>
      </c>
      <c r="L54">
        <v>30010363</v>
      </c>
      <c r="M54" s="20">
        <v>43545</v>
      </c>
      <c r="N54">
        <v>3360</v>
      </c>
    </row>
    <row r="55" spans="1:14" x14ac:dyDescent="0.25">
      <c r="A55" t="s">
        <v>37</v>
      </c>
      <c r="B55">
        <v>20030829</v>
      </c>
      <c r="C55" s="20">
        <v>43609</v>
      </c>
      <c r="D55">
        <v>201910</v>
      </c>
      <c r="E55">
        <v>21296</v>
      </c>
      <c r="F55" t="s">
        <v>38</v>
      </c>
      <c r="G55" t="s">
        <v>95</v>
      </c>
      <c r="H55" t="s">
        <v>96</v>
      </c>
      <c r="I55" t="s">
        <v>41</v>
      </c>
      <c r="J55" t="s">
        <v>97</v>
      </c>
      <c r="K55" t="s">
        <v>98</v>
      </c>
      <c r="L55">
        <v>30010752</v>
      </c>
      <c r="M55" s="20">
        <v>43609</v>
      </c>
      <c r="N55">
        <v>4680</v>
      </c>
    </row>
    <row r="56" spans="1:14" x14ac:dyDescent="0.25">
      <c r="A56" t="s">
        <v>37</v>
      </c>
      <c r="B56">
        <v>20030693</v>
      </c>
      <c r="C56" s="20">
        <v>43578</v>
      </c>
      <c r="D56">
        <v>201910</v>
      </c>
      <c r="E56">
        <v>21296</v>
      </c>
      <c r="F56" t="s">
        <v>38</v>
      </c>
      <c r="G56" t="s">
        <v>95</v>
      </c>
      <c r="H56" t="s">
        <v>96</v>
      </c>
      <c r="I56" t="s">
        <v>41</v>
      </c>
      <c r="J56" t="s">
        <v>97</v>
      </c>
      <c r="K56" t="s">
        <v>98</v>
      </c>
      <c r="L56">
        <v>30010558</v>
      </c>
      <c r="M56" s="20">
        <v>43578</v>
      </c>
      <c r="N56">
        <v>6360</v>
      </c>
    </row>
    <row r="57" spans="1:14" x14ac:dyDescent="0.25">
      <c r="A57" t="s">
        <v>37</v>
      </c>
      <c r="B57">
        <v>20028443</v>
      </c>
      <c r="C57" s="20">
        <v>43482</v>
      </c>
      <c r="D57">
        <v>201907</v>
      </c>
      <c r="E57">
        <v>21296</v>
      </c>
      <c r="F57" t="s">
        <v>38</v>
      </c>
      <c r="G57" t="s">
        <v>95</v>
      </c>
      <c r="H57" t="s">
        <v>96</v>
      </c>
      <c r="I57" t="s">
        <v>41</v>
      </c>
      <c r="J57" t="s">
        <v>97</v>
      </c>
      <c r="K57" t="s">
        <v>98</v>
      </c>
      <c r="L57">
        <v>30009850</v>
      </c>
      <c r="M57" s="20">
        <v>43482</v>
      </c>
      <c r="N57">
        <v>600</v>
      </c>
    </row>
    <row r="58" spans="1:14" x14ac:dyDescent="0.25">
      <c r="A58" t="s">
        <v>37</v>
      </c>
      <c r="B58">
        <v>20028720</v>
      </c>
      <c r="C58" s="20">
        <v>43510</v>
      </c>
      <c r="D58">
        <v>201907</v>
      </c>
      <c r="E58">
        <v>21296</v>
      </c>
      <c r="F58" t="s">
        <v>38</v>
      </c>
      <c r="G58" t="s">
        <v>95</v>
      </c>
      <c r="H58" t="s">
        <v>96</v>
      </c>
      <c r="I58" t="s">
        <v>41</v>
      </c>
      <c r="J58" t="s">
        <v>97</v>
      </c>
      <c r="K58" t="s">
        <v>98</v>
      </c>
      <c r="L58">
        <v>30010184</v>
      </c>
      <c r="M58" s="20">
        <v>43510</v>
      </c>
      <c r="N58">
        <v>4320</v>
      </c>
    </row>
    <row r="59" spans="1:14" x14ac:dyDescent="0.25">
      <c r="A59" t="s">
        <v>37</v>
      </c>
      <c r="B59">
        <v>20032229</v>
      </c>
      <c r="C59" s="20">
        <v>43662</v>
      </c>
      <c r="D59">
        <v>202001</v>
      </c>
      <c r="E59">
        <v>21296</v>
      </c>
      <c r="F59" t="s">
        <v>38</v>
      </c>
      <c r="G59" t="s">
        <v>95</v>
      </c>
      <c r="H59" t="s">
        <v>96</v>
      </c>
      <c r="I59" t="s">
        <v>41</v>
      </c>
      <c r="J59" t="s">
        <v>97</v>
      </c>
      <c r="K59" t="s">
        <v>98</v>
      </c>
      <c r="L59">
        <v>30011040</v>
      </c>
      <c r="M59" s="20">
        <v>43662</v>
      </c>
      <c r="N59">
        <v>10320</v>
      </c>
    </row>
    <row r="60" spans="1:14" x14ac:dyDescent="0.25">
      <c r="A60" t="s">
        <v>37</v>
      </c>
      <c r="B60">
        <v>20023934</v>
      </c>
      <c r="C60" s="20">
        <v>43329</v>
      </c>
      <c r="D60">
        <v>201901</v>
      </c>
      <c r="E60">
        <v>21296</v>
      </c>
      <c r="F60" t="s">
        <v>38</v>
      </c>
      <c r="G60" t="s">
        <v>99</v>
      </c>
      <c r="H60" t="s">
        <v>100</v>
      </c>
      <c r="I60" t="s">
        <v>41</v>
      </c>
      <c r="J60" t="s">
        <v>101</v>
      </c>
      <c r="K60" t="s">
        <v>102</v>
      </c>
      <c r="L60">
        <v>30008572</v>
      </c>
      <c r="M60" t="s">
        <v>103</v>
      </c>
      <c r="N60">
        <v>26405.25</v>
      </c>
    </row>
    <row r="61" spans="1:14" x14ac:dyDescent="0.25">
      <c r="A61" t="s">
        <v>37</v>
      </c>
      <c r="B61">
        <v>20024848</v>
      </c>
      <c r="C61" s="20">
        <v>43370</v>
      </c>
      <c r="D61">
        <v>201902</v>
      </c>
      <c r="E61">
        <v>21296</v>
      </c>
      <c r="F61" t="s">
        <v>38</v>
      </c>
      <c r="G61" t="s">
        <v>99</v>
      </c>
      <c r="H61" t="s">
        <v>100</v>
      </c>
      <c r="I61" t="s">
        <v>41</v>
      </c>
      <c r="J61" t="s">
        <v>101</v>
      </c>
      <c r="K61" t="s">
        <v>102</v>
      </c>
      <c r="L61">
        <v>30008971</v>
      </c>
      <c r="M61" s="20">
        <v>43370</v>
      </c>
      <c r="N61">
        <v>27180.37</v>
      </c>
    </row>
    <row r="62" spans="1:14" x14ac:dyDescent="0.25">
      <c r="A62" t="s">
        <v>37</v>
      </c>
      <c r="B62">
        <v>20029981</v>
      </c>
      <c r="C62" s="20">
        <v>43578</v>
      </c>
      <c r="D62">
        <v>201909</v>
      </c>
      <c r="E62">
        <v>21296</v>
      </c>
      <c r="F62" t="s">
        <v>38</v>
      </c>
      <c r="G62" t="s">
        <v>104</v>
      </c>
      <c r="H62" t="s">
        <v>105</v>
      </c>
      <c r="I62" t="s">
        <v>41</v>
      </c>
      <c r="J62" t="s">
        <v>106</v>
      </c>
      <c r="K62" t="s">
        <v>107</v>
      </c>
      <c r="L62">
        <v>30010559</v>
      </c>
      <c r="M62">
        <v>178</v>
      </c>
      <c r="N62">
        <v>8280</v>
      </c>
    </row>
    <row r="63" spans="1:14" x14ac:dyDescent="0.25">
      <c r="A63" t="s">
        <v>37</v>
      </c>
      <c r="B63">
        <v>20027261</v>
      </c>
      <c r="C63" s="20">
        <v>43455</v>
      </c>
      <c r="D63">
        <v>201905</v>
      </c>
      <c r="E63">
        <v>21296</v>
      </c>
      <c r="F63" t="s">
        <v>38</v>
      </c>
      <c r="G63" t="s">
        <v>104</v>
      </c>
      <c r="H63" t="s">
        <v>105</v>
      </c>
      <c r="I63" t="s">
        <v>41</v>
      </c>
      <c r="J63" t="s">
        <v>106</v>
      </c>
      <c r="K63" t="s">
        <v>107</v>
      </c>
      <c r="L63">
        <v>30009721</v>
      </c>
      <c r="M63">
        <v>168</v>
      </c>
      <c r="N63">
        <v>5160</v>
      </c>
    </row>
    <row r="64" spans="1:14" x14ac:dyDescent="0.25">
      <c r="A64" t="s">
        <v>37</v>
      </c>
      <c r="B64">
        <v>20030720</v>
      </c>
      <c r="C64" s="20">
        <v>43610</v>
      </c>
      <c r="D64">
        <v>201910</v>
      </c>
      <c r="E64">
        <v>21296</v>
      </c>
      <c r="F64" t="s">
        <v>38</v>
      </c>
      <c r="G64" t="s">
        <v>104</v>
      </c>
      <c r="H64" t="s">
        <v>105</v>
      </c>
      <c r="I64" t="s">
        <v>41</v>
      </c>
      <c r="J64" t="s">
        <v>106</v>
      </c>
      <c r="K64" t="s">
        <v>107</v>
      </c>
      <c r="L64">
        <v>30010753</v>
      </c>
      <c r="M64">
        <v>180</v>
      </c>
      <c r="N64">
        <v>4200</v>
      </c>
    </row>
    <row r="65" spans="1:14" x14ac:dyDescent="0.25">
      <c r="A65" t="s">
        <v>37</v>
      </c>
      <c r="B65">
        <v>20025039</v>
      </c>
      <c r="C65" s="20">
        <v>43376</v>
      </c>
      <c r="D65">
        <v>201902</v>
      </c>
      <c r="E65">
        <v>21296</v>
      </c>
      <c r="F65" t="s">
        <v>38</v>
      </c>
      <c r="G65" t="s">
        <v>104</v>
      </c>
      <c r="H65" t="s">
        <v>105</v>
      </c>
      <c r="I65" t="s">
        <v>41</v>
      </c>
      <c r="J65" t="s">
        <v>106</v>
      </c>
      <c r="K65" t="s">
        <v>107</v>
      </c>
      <c r="L65">
        <v>30009023</v>
      </c>
      <c r="M65">
        <v>162</v>
      </c>
      <c r="N65">
        <v>5760</v>
      </c>
    </row>
    <row r="66" spans="1:14" x14ac:dyDescent="0.25">
      <c r="A66" t="s">
        <v>37</v>
      </c>
      <c r="B66">
        <v>20024689</v>
      </c>
      <c r="C66" s="20">
        <v>43329</v>
      </c>
      <c r="D66">
        <v>201902</v>
      </c>
      <c r="E66">
        <v>21296</v>
      </c>
      <c r="F66" t="s">
        <v>38</v>
      </c>
      <c r="G66" t="s">
        <v>104</v>
      </c>
      <c r="H66" t="s">
        <v>105</v>
      </c>
      <c r="I66" t="s">
        <v>41</v>
      </c>
      <c r="J66" t="s">
        <v>106</v>
      </c>
      <c r="K66" t="s">
        <v>107</v>
      </c>
      <c r="L66">
        <v>30008587</v>
      </c>
      <c r="M66">
        <v>161</v>
      </c>
      <c r="N66">
        <v>5160</v>
      </c>
    </row>
    <row r="67" spans="1:14" x14ac:dyDescent="0.25">
      <c r="A67" t="s">
        <v>37</v>
      </c>
      <c r="B67">
        <v>20031775</v>
      </c>
      <c r="C67" s="20">
        <v>43662</v>
      </c>
      <c r="D67">
        <v>201912</v>
      </c>
      <c r="E67">
        <v>21296</v>
      </c>
      <c r="F67" t="s">
        <v>38</v>
      </c>
      <c r="G67" t="s">
        <v>104</v>
      </c>
      <c r="H67" t="s">
        <v>105</v>
      </c>
      <c r="I67" t="s">
        <v>41</v>
      </c>
      <c r="J67" t="s">
        <v>106</v>
      </c>
      <c r="K67" t="s">
        <v>107</v>
      </c>
      <c r="L67">
        <v>30011041</v>
      </c>
      <c r="M67">
        <v>181</v>
      </c>
      <c r="N67">
        <v>11040</v>
      </c>
    </row>
    <row r="68" spans="1:14" x14ac:dyDescent="0.25">
      <c r="A68" t="s">
        <v>37</v>
      </c>
      <c r="B68">
        <v>20027630</v>
      </c>
      <c r="C68" s="20">
        <v>43482</v>
      </c>
      <c r="D68">
        <v>201906</v>
      </c>
      <c r="E68">
        <v>21296</v>
      </c>
      <c r="F68" t="s">
        <v>38</v>
      </c>
      <c r="G68" t="s">
        <v>104</v>
      </c>
      <c r="H68" t="s">
        <v>105</v>
      </c>
      <c r="I68" t="s">
        <v>41</v>
      </c>
      <c r="J68" t="s">
        <v>106</v>
      </c>
      <c r="K68" t="s">
        <v>107</v>
      </c>
      <c r="L68">
        <v>30009851</v>
      </c>
      <c r="M68">
        <v>169</v>
      </c>
      <c r="N68">
        <v>840</v>
      </c>
    </row>
    <row r="69" spans="1:14" x14ac:dyDescent="0.25">
      <c r="A69" t="s">
        <v>37</v>
      </c>
      <c r="B69">
        <v>20026410</v>
      </c>
      <c r="C69" s="20">
        <v>43426</v>
      </c>
      <c r="D69">
        <v>201904</v>
      </c>
      <c r="E69">
        <v>21296</v>
      </c>
      <c r="F69" t="s">
        <v>38</v>
      </c>
      <c r="G69" t="s">
        <v>104</v>
      </c>
      <c r="H69" t="s">
        <v>105</v>
      </c>
      <c r="I69" t="s">
        <v>41</v>
      </c>
      <c r="J69" t="s">
        <v>106</v>
      </c>
      <c r="K69" t="s">
        <v>107</v>
      </c>
      <c r="L69">
        <v>30009503</v>
      </c>
      <c r="M69">
        <v>166</v>
      </c>
      <c r="N69">
        <v>2280</v>
      </c>
    </row>
    <row r="70" spans="1:14" x14ac:dyDescent="0.25">
      <c r="A70" t="s">
        <v>37</v>
      </c>
      <c r="B70">
        <v>20028596</v>
      </c>
      <c r="C70" s="20">
        <v>43511</v>
      </c>
      <c r="D70">
        <v>201907</v>
      </c>
      <c r="E70">
        <v>21296</v>
      </c>
      <c r="F70" t="s">
        <v>38</v>
      </c>
      <c r="G70" t="s">
        <v>104</v>
      </c>
      <c r="H70" t="s">
        <v>105</v>
      </c>
      <c r="I70" t="s">
        <v>41</v>
      </c>
      <c r="J70" t="s">
        <v>106</v>
      </c>
      <c r="K70" t="s">
        <v>107</v>
      </c>
      <c r="L70">
        <v>30010185</v>
      </c>
      <c r="M70">
        <v>172</v>
      </c>
      <c r="N70">
        <v>2760</v>
      </c>
    </row>
    <row r="71" spans="1:14" x14ac:dyDescent="0.25">
      <c r="A71" t="s">
        <v>37</v>
      </c>
      <c r="B71">
        <v>20029241</v>
      </c>
      <c r="C71" s="20">
        <v>43545</v>
      </c>
      <c r="D71">
        <v>201908</v>
      </c>
      <c r="E71">
        <v>21296</v>
      </c>
      <c r="F71" t="s">
        <v>38</v>
      </c>
      <c r="G71" t="s">
        <v>104</v>
      </c>
      <c r="H71" t="s">
        <v>105</v>
      </c>
      <c r="I71" t="s">
        <v>41</v>
      </c>
      <c r="J71" t="s">
        <v>106</v>
      </c>
      <c r="K71" t="s">
        <v>107</v>
      </c>
      <c r="L71">
        <v>30010364</v>
      </c>
      <c r="M71">
        <v>176</v>
      </c>
      <c r="N71">
        <v>5520</v>
      </c>
    </row>
    <row r="72" spans="1:14" x14ac:dyDescent="0.25">
      <c r="A72" t="s">
        <v>37</v>
      </c>
      <c r="B72">
        <v>20030763</v>
      </c>
      <c r="C72" s="20">
        <v>43616</v>
      </c>
      <c r="D72">
        <v>202002</v>
      </c>
      <c r="E72">
        <v>21296</v>
      </c>
      <c r="F72" t="s">
        <v>38</v>
      </c>
      <c r="G72" t="s">
        <v>108</v>
      </c>
      <c r="H72" t="s">
        <v>109</v>
      </c>
      <c r="I72" t="s">
        <v>41</v>
      </c>
      <c r="J72" t="s">
        <v>110</v>
      </c>
      <c r="K72" t="s">
        <v>111</v>
      </c>
      <c r="L72">
        <v>0</v>
      </c>
      <c r="M72">
        <v>1740</v>
      </c>
      <c r="N72">
        <v>40144.5</v>
      </c>
    </row>
    <row r="73" spans="1:14" x14ac:dyDescent="0.25">
      <c r="A73" t="s">
        <v>37</v>
      </c>
      <c r="B73">
        <v>20032760</v>
      </c>
      <c r="C73" s="20">
        <v>43719</v>
      </c>
      <c r="D73">
        <v>202002</v>
      </c>
      <c r="E73">
        <v>21296</v>
      </c>
      <c r="F73" t="s">
        <v>38</v>
      </c>
      <c r="G73" t="s">
        <v>112</v>
      </c>
      <c r="H73" t="s">
        <v>113</v>
      </c>
      <c r="I73" t="s">
        <v>41</v>
      </c>
      <c r="J73" t="s">
        <v>114</v>
      </c>
      <c r="K73" t="s">
        <v>115</v>
      </c>
      <c r="L73">
        <v>0</v>
      </c>
      <c r="M73">
        <v>1</v>
      </c>
      <c r="N73">
        <v>-1302.8800000000001</v>
      </c>
    </row>
    <row r="74" spans="1:14" x14ac:dyDescent="0.25">
      <c r="A74" t="s">
        <v>37</v>
      </c>
      <c r="B74">
        <v>20030639</v>
      </c>
      <c r="C74" s="20">
        <v>43606</v>
      </c>
      <c r="D74">
        <v>201910</v>
      </c>
      <c r="E74">
        <v>21296</v>
      </c>
      <c r="F74" t="s">
        <v>38</v>
      </c>
      <c r="G74" t="s">
        <v>116</v>
      </c>
      <c r="H74" t="s">
        <v>17</v>
      </c>
      <c r="I74" t="s">
        <v>41</v>
      </c>
      <c r="J74" t="s">
        <v>117</v>
      </c>
      <c r="K74" t="s">
        <v>118</v>
      </c>
      <c r="L74">
        <v>30010734</v>
      </c>
      <c r="M74" t="s">
        <v>119</v>
      </c>
      <c r="N74">
        <v>3996</v>
      </c>
    </row>
    <row r="75" spans="1:14" x14ac:dyDescent="0.25">
      <c r="A75" t="s">
        <v>37</v>
      </c>
      <c r="B75">
        <v>20024851</v>
      </c>
      <c r="C75" s="20">
        <v>43370</v>
      </c>
      <c r="D75">
        <v>201902</v>
      </c>
      <c r="E75">
        <v>21296</v>
      </c>
      <c r="F75" t="s">
        <v>38</v>
      </c>
      <c r="G75" t="s">
        <v>116</v>
      </c>
      <c r="H75" t="s">
        <v>17</v>
      </c>
      <c r="I75" t="s">
        <v>41</v>
      </c>
      <c r="J75" t="s">
        <v>117</v>
      </c>
      <c r="K75" t="s">
        <v>118</v>
      </c>
      <c r="L75">
        <v>30008973</v>
      </c>
      <c r="M75" t="s">
        <v>120</v>
      </c>
      <c r="N75">
        <v>82371.600000000006</v>
      </c>
    </row>
    <row r="76" spans="1:14" x14ac:dyDescent="0.25">
      <c r="A76" t="s">
        <v>37</v>
      </c>
      <c r="B76">
        <v>20027391</v>
      </c>
      <c r="C76" s="20">
        <v>43469</v>
      </c>
      <c r="D76">
        <v>201905</v>
      </c>
      <c r="E76">
        <v>21296</v>
      </c>
      <c r="F76" t="s">
        <v>38</v>
      </c>
      <c r="G76" t="s">
        <v>116</v>
      </c>
      <c r="H76" t="s">
        <v>17</v>
      </c>
      <c r="I76" t="s">
        <v>41</v>
      </c>
      <c r="J76" t="s">
        <v>117</v>
      </c>
      <c r="K76" t="s">
        <v>118</v>
      </c>
      <c r="L76">
        <v>30009729</v>
      </c>
      <c r="M76" t="s">
        <v>121</v>
      </c>
      <c r="N76">
        <v>21273.75</v>
      </c>
    </row>
    <row r="77" spans="1:14" x14ac:dyDescent="0.25">
      <c r="A77" t="s">
        <v>37</v>
      </c>
      <c r="B77">
        <v>20029950</v>
      </c>
      <c r="C77" s="20">
        <v>43578</v>
      </c>
      <c r="D77">
        <v>201909</v>
      </c>
      <c r="E77">
        <v>21296</v>
      </c>
      <c r="F77" t="s">
        <v>38</v>
      </c>
      <c r="G77" t="s">
        <v>116</v>
      </c>
      <c r="H77" t="s">
        <v>17</v>
      </c>
      <c r="I77" t="s">
        <v>41</v>
      </c>
      <c r="J77" t="s">
        <v>117</v>
      </c>
      <c r="K77" t="s">
        <v>118</v>
      </c>
      <c r="L77">
        <v>30010535</v>
      </c>
      <c r="M77" t="s">
        <v>122</v>
      </c>
      <c r="N77">
        <v>30265.65</v>
      </c>
    </row>
    <row r="78" spans="1:14" x14ac:dyDescent="0.25">
      <c r="A78" t="s">
        <v>37</v>
      </c>
      <c r="B78">
        <v>20025621</v>
      </c>
      <c r="C78" s="20">
        <v>43402</v>
      </c>
      <c r="D78">
        <v>201903</v>
      </c>
      <c r="E78">
        <v>21296</v>
      </c>
      <c r="F78" t="s">
        <v>38</v>
      </c>
      <c r="G78" t="s">
        <v>116</v>
      </c>
      <c r="H78" t="s">
        <v>17</v>
      </c>
      <c r="I78" t="s">
        <v>41</v>
      </c>
      <c r="J78" t="s">
        <v>117</v>
      </c>
      <c r="K78" t="s">
        <v>118</v>
      </c>
      <c r="L78">
        <v>30009233</v>
      </c>
      <c r="M78" t="s">
        <v>123</v>
      </c>
      <c r="N78">
        <v>20020.95</v>
      </c>
    </row>
    <row r="79" spans="1:14" x14ac:dyDescent="0.25">
      <c r="A79" t="s">
        <v>37</v>
      </c>
      <c r="B79">
        <v>20029177</v>
      </c>
      <c r="C79" s="20">
        <v>43544</v>
      </c>
      <c r="D79">
        <v>201908</v>
      </c>
      <c r="E79">
        <v>21296</v>
      </c>
      <c r="F79" t="s">
        <v>38</v>
      </c>
      <c r="G79" t="s">
        <v>116</v>
      </c>
      <c r="H79" t="s">
        <v>17</v>
      </c>
      <c r="I79" t="s">
        <v>41</v>
      </c>
      <c r="J79" t="s">
        <v>117</v>
      </c>
      <c r="K79" t="s">
        <v>118</v>
      </c>
      <c r="L79">
        <v>30010355</v>
      </c>
      <c r="M79" t="s">
        <v>124</v>
      </c>
      <c r="N79">
        <v>60712.2</v>
      </c>
    </row>
    <row r="80" spans="1:14" x14ac:dyDescent="0.25">
      <c r="A80" t="s">
        <v>37</v>
      </c>
      <c r="B80">
        <v>20023935</v>
      </c>
      <c r="C80" s="20">
        <v>43328</v>
      </c>
      <c r="D80">
        <v>201901</v>
      </c>
      <c r="E80">
        <v>21296</v>
      </c>
      <c r="F80" t="s">
        <v>38</v>
      </c>
      <c r="G80" t="s">
        <v>116</v>
      </c>
      <c r="H80" t="s">
        <v>17</v>
      </c>
      <c r="I80" t="s">
        <v>41</v>
      </c>
      <c r="J80" t="s">
        <v>117</v>
      </c>
      <c r="K80" t="s">
        <v>118</v>
      </c>
      <c r="L80">
        <v>30008584</v>
      </c>
      <c r="M80" t="s">
        <v>125</v>
      </c>
      <c r="N80">
        <v>98503.65</v>
      </c>
    </row>
    <row r="81" spans="1:14" x14ac:dyDescent="0.25">
      <c r="A81" t="s">
        <v>37</v>
      </c>
      <c r="B81">
        <v>20027628</v>
      </c>
      <c r="C81" s="20">
        <v>43482</v>
      </c>
      <c r="D81">
        <v>201906</v>
      </c>
      <c r="E81">
        <v>21296</v>
      </c>
      <c r="F81" t="s">
        <v>38</v>
      </c>
      <c r="G81" t="s">
        <v>116</v>
      </c>
      <c r="H81" t="s">
        <v>17</v>
      </c>
      <c r="I81" t="s">
        <v>41</v>
      </c>
      <c r="J81" t="s">
        <v>117</v>
      </c>
      <c r="K81" t="s">
        <v>118</v>
      </c>
      <c r="L81">
        <v>30009849</v>
      </c>
      <c r="M81" t="s">
        <v>126</v>
      </c>
      <c r="N81">
        <v>10989</v>
      </c>
    </row>
    <row r="82" spans="1:14" x14ac:dyDescent="0.25">
      <c r="A82" t="s">
        <v>37</v>
      </c>
      <c r="B82">
        <v>20026409</v>
      </c>
      <c r="C82" s="20">
        <v>43426</v>
      </c>
      <c r="D82">
        <v>201904</v>
      </c>
      <c r="E82">
        <v>21296</v>
      </c>
      <c r="F82" t="s">
        <v>38</v>
      </c>
      <c r="G82" t="s">
        <v>127</v>
      </c>
      <c r="H82" t="s">
        <v>18</v>
      </c>
      <c r="I82" t="s">
        <v>41</v>
      </c>
      <c r="J82" t="s">
        <v>128</v>
      </c>
      <c r="K82" t="s">
        <v>129</v>
      </c>
      <c r="L82">
        <v>30009517</v>
      </c>
      <c r="M82" t="s">
        <v>130</v>
      </c>
      <c r="N82">
        <v>8189.1</v>
      </c>
    </row>
    <row r="83" spans="1:14" x14ac:dyDescent="0.25">
      <c r="A83" t="s">
        <v>37</v>
      </c>
      <c r="B83">
        <v>20027627</v>
      </c>
      <c r="C83" s="20">
        <v>43482</v>
      </c>
      <c r="D83">
        <v>201906</v>
      </c>
      <c r="E83">
        <v>21296</v>
      </c>
      <c r="F83" t="s">
        <v>38</v>
      </c>
      <c r="G83" t="s">
        <v>127</v>
      </c>
      <c r="H83" t="s">
        <v>18</v>
      </c>
      <c r="I83" t="s">
        <v>41</v>
      </c>
      <c r="J83" t="s">
        <v>128</v>
      </c>
      <c r="K83" t="s">
        <v>129</v>
      </c>
      <c r="L83">
        <v>30009848</v>
      </c>
      <c r="M83" t="s">
        <v>131</v>
      </c>
      <c r="N83">
        <v>40581</v>
      </c>
    </row>
    <row r="84" spans="1:14" x14ac:dyDescent="0.25">
      <c r="A84" t="s">
        <v>37</v>
      </c>
      <c r="B84">
        <v>20024850</v>
      </c>
      <c r="C84" s="20">
        <v>43370</v>
      </c>
      <c r="D84">
        <v>201902</v>
      </c>
      <c r="E84">
        <v>21296</v>
      </c>
      <c r="F84" t="s">
        <v>38</v>
      </c>
      <c r="G84" t="s">
        <v>127</v>
      </c>
      <c r="H84" t="s">
        <v>18</v>
      </c>
      <c r="I84" t="s">
        <v>41</v>
      </c>
      <c r="J84" t="s">
        <v>128</v>
      </c>
      <c r="K84" t="s">
        <v>129</v>
      </c>
      <c r="L84">
        <v>30008972</v>
      </c>
      <c r="M84" t="s">
        <v>132</v>
      </c>
      <c r="N84">
        <v>55961.55</v>
      </c>
    </row>
    <row r="85" spans="1:14" x14ac:dyDescent="0.25">
      <c r="A85" t="s">
        <v>37</v>
      </c>
      <c r="B85">
        <v>20030638</v>
      </c>
      <c r="C85" s="20">
        <v>43606</v>
      </c>
      <c r="D85">
        <v>201910</v>
      </c>
      <c r="E85">
        <v>21296</v>
      </c>
      <c r="F85" t="s">
        <v>38</v>
      </c>
      <c r="G85" t="s">
        <v>127</v>
      </c>
      <c r="H85" t="s">
        <v>18</v>
      </c>
      <c r="I85" t="s">
        <v>41</v>
      </c>
      <c r="J85" t="s">
        <v>128</v>
      </c>
      <c r="K85" t="s">
        <v>129</v>
      </c>
      <c r="L85">
        <v>30010735</v>
      </c>
      <c r="M85" t="s">
        <v>133</v>
      </c>
      <c r="N85">
        <v>95077.8</v>
      </c>
    </row>
    <row r="86" spans="1:14" x14ac:dyDescent="0.25">
      <c r="A86" t="s">
        <v>37</v>
      </c>
      <c r="B86">
        <v>20029949</v>
      </c>
      <c r="C86" s="20">
        <v>43578</v>
      </c>
      <c r="D86">
        <v>201909</v>
      </c>
      <c r="E86">
        <v>21296</v>
      </c>
      <c r="F86" t="s">
        <v>38</v>
      </c>
      <c r="G86" t="s">
        <v>127</v>
      </c>
      <c r="H86" t="s">
        <v>18</v>
      </c>
      <c r="I86" t="s">
        <v>41</v>
      </c>
      <c r="J86" t="s">
        <v>128</v>
      </c>
      <c r="K86" t="s">
        <v>129</v>
      </c>
      <c r="L86">
        <v>30010534</v>
      </c>
      <c r="M86" t="s">
        <v>134</v>
      </c>
      <c r="N86">
        <v>29467.35</v>
      </c>
    </row>
    <row r="87" spans="1:14" x14ac:dyDescent="0.25">
      <c r="A87" t="s">
        <v>37</v>
      </c>
      <c r="B87">
        <v>20027392</v>
      </c>
      <c r="C87" s="20">
        <v>43469</v>
      </c>
      <c r="D87">
        <v>201905</v>
      </c>
      <c r="E87">
        <v>21296</v>
      </c>
      <c r="F87" t="s">
        <v>38</v>
      </c>
      <c r="G87" t="s">
        <v>127</v>
      </c>
      <c r="H87" t="s">
        <v>18</v>
      </c>
      <c r="I87" t="s">
        <v>41</v>
      </c>
      <c r="J87" t="s">
        <v>128</v>
      </c>
      <c r="K87" t="s">
        <v>129</v>
      </c>
      <c r="L87">
        <v>30009728</v>
      </c>
      <c r="M87" t="s">
        <v>135</v>
      </c>
      <c r="N87">
        <v>58624.42</v>
      </c>
    </row>
    <row r="88" spans="1:14" x14ac:dyDescent="0.25">
      <c r="A88" t="s">
        <v>37</v>
      </c>
      <c r="B88">
        <v>20031438</v>
      </c>
      <c r="C88" s="20">
        <v>43647</v>
      </c>
      <c r="D88">
        <v>201911</v>
      </c>
      <c r="E88">
        <v>21296</v>
      </c>
      <c r="F88" t="s">
        <v>38</v>
      </c>
      <c r="G88" t="s">
        <v>127</v>
      </c>
      <c r="H88" t="s">
        <v>18</v>
      </c>
      <c r="I88" t="s">
        <v>41</v>
      </c>
      <c r="J88" t="s">
        <v>128</v>
      </c>
      <c r="K88" t="s">
        <v>129</v>
      </c>
      <c r="L88">
        <v>30010964</v>
      </c>
      <c r="M88" t="s">
        <v>136</v>
      </c>
      <c r="N88">
        <v>439.2</v>
      </c>
    </row>
    <row r="89" spans="1:14" x14ac:dyDescent="0.25">
      <c r="A89" t="s">
        <v>37</v>
      </c>
      <c r="B89">
        <v>20025620</v>
      </c>
      <c r="C89" s="20">
        <v>43402</v>
      </c>
      <c r="D89">
        <v>201903</v>
      </c>
      <c r="E89">
        <v>21296</v>
      </c>
      <c r="F89" t="s">
        <v>38</v>
      </c>
      <c r="G89" t="s">
        <v>127</v>
      </c>
      <c r="H89" t="s">
        <v>18</v>
      </c>
      <c r="I89" t="s">
        <v>41</v>
      </c>
      <c r="J89" t="s">
        <v>128</v>
      </c>
      <c r="K89" t="s">
        <v>129</v>
      </c>
      <c r="L89">
        <v>30009234</v>
      </c>
      <c r="M89" t="s">
        <v>137</v>
      </c>
      <c r="N89">
        <v>15289.43</v>
      </c>
    </row>
    <row r="90" spans="1:14" x14ac:dyDescent="0.25">
      <c r="A90" t="s">
        <v>37</v>
      </c>
      <c r="B90">
        <v>20029181</v>
      </c>
      <c r="C90" s="20">
        <v>43544</v>
      </c>
      <c r="D90">
        <v>201908</v>
      </c>
      <c r="E90">
        <v>21296</v>
      </c>
      <c r="F90" t="s">
        <v>38</v>
      </c>
      <c r="G90" t="s">
        <v>127</v>
      </c>
      <c r="H90" t="s">
        <v>18</v>
      </c>
      <c r="I90" t="s">
        <v>41</v>
      </c>
      <c r="J90" t="s">
        <v>128</v>
      </c>
      <c r="K90" t="s">
        <v>129</v>
      </c>
      <c r="L90">
        <v>30010356</v>
      </c>
      <c r="M90" t="s">
        <v>138</v>
      </c>
      <c r="N90">
        <v>37249.65</v>
      </c>
    </row>
    <row r="91" spans="1:14" x14ac:dyDescent="0.25">
      <c r="A91" t="s">
        <v>37</v>
      </c>
      <c r="B91">
        <v>20023936</v>
      </c>
      <c r="C91" s="20">
        <v>43328</v>
      </c>
      <c r="D91">
        <v>201901</v>
      </c>
      <c r="E91">
        <v>21296</v>
      </c>
      <c r="F91" t="s">
        <v>38</v>
      </c>
      <c r="G91" t="s">
        <v>127</v>
      </c>
      <c r="H91" t="s">
        <v>18</v>
      </c>
      <c r="I91" t="s">
        <v>41</v>
      </c>
      <c r="J91" t="s">
        <v>128</v>
      </c>
      <c r="K91" t="s">
        <v>129</v>
      </c>
      <c r="L91">
        <v>30008585</v>
      </c>
      <c r="M91" t="s">
        <v>139</v>
      </c>
      <c r="N91">
        <v>27265.05</v>
      </c>
    </row>
    <row r="92" spans="1:14" x14ac:dyDescent="0.25">
      <c r="A92" t="s">
        <v>37</v>
      </c>
      <c r="B92">
        <v>20031508</v>
      </c>
      <c r="C92" s="20">
        <v>43648</v>
      </c>
      <c r="D92">
        <v>201911</v>
      </c>
      <c r="E92">
        <v>21296</v>
      </c>
      <c r="F92" t="s">
        <v>38</v>
      </c>
      <c r="G92" t="s">
        <v>140</v>
      </c>
      <c r="H92" t="s">
        <v>141</v>
      </c>
      <c r="I92" t="s">
        <v>41</v>
      </c>
      <c r="J92" t="s">
        <v>142</v>
      </c>
      <c r="K92" t="s">
        <v>143</v>
      </c>
      <c r="L92">
        <v>30010969</v>
      </c>
      <c r="M92" t="s">
        <v>144</v>
      </c>
      <c r="N92">
        <v>13500</v>
      </c>
    </row>
    <row r="93" spans="1:14" x14ac:dyDescent="0.25">
      <c r="A93" t="s">
        <v>37</v>
      </c>
      <c r="B93">
        <v>20024338</v>
      </c>
      <c r="C93" s="20">
        <v>43328</v>
      </c>
      <c r="D93">
        <v>201901</v>
      </c>
      <c r="E93">
        <v>21296</v>
      </c>
      <c r="F93" t="s">
        <v>38</v>
      </c>
      <c r="G93" t="s">
        <v>145</v>
      </c>
      <c r="H93" t="s">
        <v>146</v>
      </c>
      <c r="I93" t="s">
        <v>41</v>
      </c>
      <c r="J93" t="s">
        <v>147</v>
      </c>
      <c r="K93" t="s">
        <v>148</v>
      </c>
      <c r="L93">
        <v>30008575</v>
      </c>
      <c r="M93" t="s">
        <v>149</v>
      </c>
      <c r="N93">
        <v>613.5</v>
      </c>
    </row>
    <row r="94" spans="1:14" x14ac:dyDescent="0.25">
      <c r="A94" t="s">
        <v>37</v>
      </c>
      <c r="B94">
        <v>20029095</v>
      </c>
      <c r="C94" s="20">
        <v>43539</v>
      </c>
      <c r="D94">
        <v>201908</v>
      </c>
      <c r="E94">
        <v>21296</v>
      </c>
      <c r="F94" t="s">
        <v>38</v>
      </c>
      <c r="G94" t="s">
        <v>145</v>
      </c>
      <c r="H94" t="s">
        <v>146</v>
      </c>
      <c r="I94" t="s">
        <v>41</v>
      </c>
      <c r="J94" t="s">
        <v>147</v>
      </c>
      <c r="K94" t="s">
        <v>148</v>
      </c>
      <c r="L94">
        <v>0</v>
      </c>
      <c r="M94" t="s">
        <v>150</v>
      </c>
      <c r="N94">
        <v>-5075.25</v>
      </c>
    </row>
    <row r="95" spans="1:14" x14ac:dyDescent="0.25">
      <c r="A95" t="s">
        <v>37</v>
      </c>
      <c r="B95">
        <v>20035532</v>
      </c>
      <c r="C95" s="20">
        <v>43851</v>
      </c>
      <c r="D95">
        <v>202006</v>
      </c>
      <c r="E95">
        <v>21296</v>
      </c>
      <c r="F95" t="s">
        <v>38</v>
      </c>
      <c r="G95" t="s">
        <v>145</v>
      </c>
      <c r="H95" t="s">
        <v>146</v>
      </c>
      <c r="I95" t="s">
        <v>41</v>
      </c>
      <c r="J95" t="s">
        <v>147</v>
      </c>
      <c r="K95" t="s">
        <v>148</v>
      </c>
      <c r="L95">
        <v>0</v>
      </c>
      <c r="M95" t="s">
        <v>151</v>
      </c>
      <c r="N95">
        <v>-168.19</v>
      </c>
    </row>
    <row r="96" spans="1:14" x14ac:dyDescent="0.25">
      <c r="A96" t="s">
        <v>37</v>
      </c>
      <c r="B96">
        <v>20026408</v>
      </c>
      <c r="C96" s="20">
        <v>43426</v>
      </c>
      <c r="D96">
        <v>201904</v>
      </c>
      <c r="E96">
        <v>21296</v>
      </c>
      <c r="F96" t="s">
        <v>38</v>
      </c>
      <c r="G96" t="s">
        <v>145</v>
      </c>
      <c r="H96" t="s">
        <v>146</v>
      </c>
      <c r="I96" t="s">
        <v>41</v>
      </c>
      <c r="J96" t="s">
        <v>147</v>
      </c>
      <c r="K96" t="s">
        <v>148</v>
      </c>
      <c r="L96">
        <v>30009518</v>
      </c>
      <c r="M96" t="s">
        <v>152</v>
      </c>
      <c r="N96">
        <v>4629.9399999999996</v>
      </c>
    </row>
    <row r="97" spans="1:14" x14ac:dyDescent="0.25">
      <c r="A97" t="s">
        <v>37</v>
      </c>
      <c r="B97">
        <v>20028633</v>
      </c>
      <c r="C97" s="20">
        <v>43524</v>
      </c>
      <c r="D97">
        <v>201907</v>
      </c>
      <c r="E97">
        <v>21296</v>
      </c>
      <c r="F97" t="s">
        <v>38</v>
      </c>
      <c r="G97" t="s">
        <v>153</v>
      </c>
      <c r="H97" t="s">
        <v>154</v>
      </c>
      <c r="I97" t="s">
        <v>41</v>
      </c>
      <c r="J97" t="s">
        <v>155</v>
      </c>
      <c r="K97" t="s">
        <v>156</v>
      </c>
      <c r="L97">
        <v>30010186</v>
      </c>
      <c r="M97" t="s">
        <v>157</v>
      </c>
      <c r="N97">
        <v>960</v>
      </c>
    </row>
    <row r="98" spans="1:14" x14ac:dyDescent="0.25">
      <c r="A98" t="s">
        <v>37</v>
      </c>
      <c r="B98">
        <v>20023947</v>
      </c>
      <c r="C98" s="20">
        <v>43329</v>
      </c>
      <c r="D98">
        <v>201901</v>
      </c>
      <c r="E98">
        <v>21296</v>
      </c>
      <c r="F98" t="s">
        <v>38</v>
      </c>
      <c r="G98" t="s">
        <v>153</v>
      </c>
      <c r="H98" t="s">
        <v>154</v>
      </c>
      <c r="I98" t="s">
        <v>41</v>
      </c>
      <c r="J98" t="s">
        <v>155</v>
      </c>
      <c r="K98" t="s">
        <v>156</v>
      </c>
      <c r="L98">
        <v>30008588</v>
      </c>
      <c r="M98" t="s">
        <v>158</v>
      </c>
      <c r="N98">
        <v>9840</v>
      </c>
    </row>
    <row r="99" spans="1:14" x14ac:dyDescent="0.25">
      <c r="A99" t="s">
        <v>37</v>
      </c>
      <c r="B99">
        <v>20025011</v>
      </c>
      <c r="C99" s="20">
        <v>43376</v>
      </c>
      <c r="D99">
        <v>201902</v>
      </c>
      <c r="E99">
        <v>21296</v>
      </c>
      <c r="F99" t="s">
        <v>38</v>
      </c>
      <c r="G99" t="s">
        <v>153</v>
      </c>
      <c r="H99" t="s">
        <v>154</v>
      </c>
      <c r="I99" t="s">
        <v>41</v>
      </c>
      <c r="J99" t="s">
        <v>155</v>
      </c>
      <c r="K99" t="s">
        <v>156</v>
      </c>
      <c r="L99">
        <v>30009026</v>
      </c>
      <c r="M99" t="s">
        <v>159</v>
      </c>
      <c r="N99">
        <v>3000</v>
      </c>
    </row>
    <row r="100" spans="1:14" x14ac:dyDescent="0.25">
      <c r="A100" t="s">
        <v>37</v>
      </c>
      <c r="B100">
        <v>20029242</v>
      </c>
      <c r="C100" s="20">
        <v>43545</v>
      </c>
      <c r="D100">
        <v>201908</v>
      </c>
      <c r="E100">
        <v>21296</v>
      </c>
      <c r="F100" t="s">
        <v>38</v>
      </c>
      <c r="G100" t="s">
        <v>153</v>
      </c>
      <c r="H100" t="s">
        <v>154</v>
      </c>
      <c r="I100" t="s">
        <v>41</v>
      </c>
      <c r="J100" t="s">
        <v>155</v>
      </c>
      <c r="K100" t="s">
        <v>156</v>
      </c>
      <c r="L100">
        <v>30010365</v>
      </c>
      <c r="M100" t="s">
        <v>160</v>
      </c>
      <c r="N100">
        <v>120</v>
      </c>
    </row>
    <row r="101" spans="1:14" x14ac:dyDescent="0.25">
      <c r="A101" t="s">
        <v>37</v>
      </c>
      <c r="B101">
        <v>20026388</v>
      </c>
      <c r="C101" s="20">
        <v>43426</v>
      </c>
      <c r="D101">
        <v>201904</v>
      </c>
      <c r="E101">
        <v>21296</v>
      </c>
      <c r="F101" t="s">
        <v>38</v>
      </c>
      <c r="G101" t="s">
        <v>153</v>
      </c>
      <c r="H101" t="s">
        <v>154</v>
      </c>
      <c r="I101" t="s">
        <v>41</v>
      </c>
      <c r="J101" t="s">
        <v>155</v>
      </c>
      <c r="K101" t="s">
        <v>156</v>
      </c>
      <c r="L101">
        <v>30009504</v>
      </c>
      <c r="M101" t="s">
        <v>161</v>
      </c>
      <c r="N101">
        <v>7560</v>
      </c>
    </row>
    <row r="102" spans="1:14" x14ac:dyDescent="0.25">
      <c r="A102" t="s">
        <v>37</v>
      </c>
      <c r="B102">
        <v>20026393</v>
      </c>
      <c r="C102" s="20">
        <v>43426</v>
      </c>
      <c r="D102">
        <v>201904</v>
      </c>
      <c r="E102">
        <v>21296</v>
      </c>
      <c r="F102" t="s">
        <v>38</v>
      </c>
      <c r="G102" t="s">
        <v>162</v>
      </c>
      <c r="H102" t="s">
        <v>163</v>
      </c>
      <c r="I102" t="s">
        <v>41</v>
      </c>
      <c r="J102" t="s">
        <v>164</v>
      </c>
      <c r="K102" t="s">
        <v>16</v>
      </c>
      <c r="L102">
        <v>30009512</v>
      </c>
      <c r="M102" t="s">
        <v>165</v>
      </c>
      <c r="N102">
        <v>5459.82</v>
      </c>
    </row>
    <row r="103" spans="1:14" x14ac:dyDescent="0.25">
      <c r="A103" t="s">
        <v>37</v>
      </c>
      <c r="B103">
        <v>20024216</v>
      </c>
      <c r="C103" s="20">
        <v>43346</v>
      </c>
      <c r="D103">
        <v>201901</v>
      </c>
      <c r="E103">
        <v>21296</v>
      </c>
      <c r="F103" t="s">
        <v>38</v>
      </c>
      <c r="G103" t="s">
        <v>166</v>
      </c>
      <c r="H103" t="s">
        <v>167</v>
      </c>
      <c r="I103" t="s">
        <v>41</v>
      </c>
      <c r="J103" t="s">
        <v>168</v>
      </c>
      <c r="K103" t="s">
        <v>169</v>
      </c>
      <c r="L103">
        <v>0</v>
      </c>
      <c r="M103" t="s">
        <v>170</v>
      </c>
      <c r="N103">
        <v>37131.56</v>
      </c>
    </row>
    <row r="104" spans="1:14" x14ac:dyDescent="0.25">
      <c r="A104" t="s">
        <v>37</v>
      </c>
      <c r="B104">
        <v>20025036</v>
      </c>
      <c r="C104" s="20">
        <v>43377</v>
      </c>
      <c r="D104">
        <v>201902</v>
      </c>
      <c r="E104">
        <v>21296</v>
      </c>
      <c r="F104" t="s">
        <v>38</v>
      </c>
      <c r="G104" t="s">
        <v>166</v>
      </c>
      <c r="H104" t="s">
        <v>167</v>
      </c>
      <c r="I104" t="s">
        <v>41</v>
      </c>
      <c r="J104" t="s">
        <v>168</v>
      </c>
      <c r="K104" t="s">
        <v>169</v>
      </c>
      <c r="L104">
        <v>0</v>
      </c>
      <c r="M104" t="s">
        <v>171</v>
      </c>
      <c r="N104">
        <v>8346.94</v>
      </c>
    </row>
    <row r="105" spans="1:14" x14ac:dyDescent="0.25">
      <c r="A105" t="s">
        <v>37</v>
      </c>
      <c r="B105">
        <v>20025035</v>
      </c>
      <c r="C105" s="20">
        <v>43377</v>
      </c>
      <c r="D105">
        <v>201902</v>
      </c>
      <c r="E105">
        <v>21296</v>
      </c>
      <c r="F105" t="s">
        <v>38</v>
      </c>
      <c r="G105" t="s">
        <v>166</v>
      </c>
      <c r="H105" t="s">
        <v>167</v>
      </c>
      <c r="I105" t="s">
        <v>41</v>
      </c>
      <c r="J105" t="s">
        <v>168</v>
      </c>
      <c r="K105" t="s">
        <v>169</v>
      </c>
      <c r="L105">
        <v>30008577</v>
      </c>
      <c r="M105" t="s">
        <v>172</v>
      </c>
      <c r="N105">
        <v>720.94</v>
      </c>
    </row>
    <row r="106" spans="1:14" x14ac:dyDescent="0.25">
      <c r="A106" t="s">
        <v>37</v>
      </c>
      <c r="B106">
        <v>20025780</v>
      </c>
      <c r="C106" s="20">
        <v>43406</v>
      </c>
      <c r="D106">
        <v>201903</v>
      </c>
      <c r="E106">
        <v>21296</v>
      </c>
      <c r="F106" t="s">
        <v>38</v>
      </c>
      <c r="G106" t="s">
        <v>166</v>
      </c>
      <c r="H106" t="s">
        <v>167</v>
      </c>
      <c r="I106" t="s">
        <v>41</v>
      </c>
      <c r="J106" t="s">
        <v>168</v>
      </c>
      <c r="K106" t="s">
        <v>169</v>
      </c>
      <c r="L106">
        <v>30009274</v>
      </c>
      <c r="M106" t="s">
        <v>173</v>
      </c>
      <c r="N106">
        <v>5005.6899999999996</v>
      </c>
    </row>
    <row r="107" spans="1:14" x14ac:dyDescent="0.25">
      <c r="A107" t="s">
        <v>37</v>
      </c>
      <c r="B107">
        <v>20029094</v>
      </c>
      <c r="C107" s="20">
        <v>43539</v>
      </c>
      <c r="D107">
        <v>201908</v>
      </c>
      <c r="E107">
        <v>21296</v>
      </c>
      <c r="F107" t="s">
        <v>38</v>
      </c>
      <c r="G107" t="s">
        <v>174</v>
      </c>
      <c r="H107" t="s">
        <v>175</v>
      </c>
      <c r="I107" t="s">
        <v>41</v>
      </c>
      <c r="J107" t="s">
        <v>176</v>
      </c>
      <c r="K107" t="s">
        <v>177</v>
      </c>
      <c r="L107">
        <v>0</v>
      </c>
      <c r="M107" t="s">
        <v>178</v>
      </c>
      <c r="N107">
        <v>-900</v>
      </c>
    </row>
    <row r="108" spans="1:14" x14ac:dyDescent="0.25">
      <c r="A108" t="s">
        <v>37</v>
      </c>
      <c r="B108">
        <v>20031793</v>
      </c>
      <c r="C108" s="20">
        <v>43663</v>
      </c>
      <c r="D108">
        <v>201912</v>
      </c>
      <c r="E108">
        <v>21296</v>
      </c>
      <c r="F108" t="s">
        <v>38</v>
      </c>
      <c r="G108" t="s">
        <v>174</v>
      </c>
      <c r="H108" t="s">
        <v>175</v>
      </c>
      <c r="I108" t="s">
        <v>41</v>
      </c>
      <c r="J108" t="s">
        <v>176</v>
      </c>
      <c r="K108" t="s">
        <v>177</v>
      </c>
      <c r="L108">
        <v>0</v>
      </c>
      <c r="M108" t="s">
        <v>179</v>
      </c>
      <c r="N108">
        <v>900</v>
      </c>
    </row>
    <row r="109" spans="1:14" x14ac:dyDescent="0.25">
      <c r="A109" t="s">
        <v>37</v>
      </c>
      <c r="B109">
        <v>20026125</v>
      </c>
      <c r="C109" s="20">
        <v>43410</v>
      </c>
      <c r="D109">
        <v>201904</v>
      </c>
      <c r="E109">
        <v>21296</v>
      </c>
      <c r="F109" t="s">
        <v>38</v>
      </c>
      <c r="G109" t="s">
        <v>174</v>
      </c>
      <c r="H109" t="s">
        <v>175</v>
      </c>
      <c r="I109" t="s">
        <v>41</v>
      </c>
      <c r="J109" t="s">
        <v>176</v>
      </c>
      <c r="K109" t="s">
        <v>177</v>
      </c>
      <c r="L109">
        <v>30009341</v>
      </c>
      <c r="M109">
        <v>1633</v>
      </c>
      <c r="N109">
        <v>5092.13</v>
      </c>
    </row>
    <row r="110" spans="1:14" x14ac:dyDescent="0.25">
      <c r="A110" t="s">
        <v>37</v>
      </c>
      <c r="B110">
        <v>20023932</v>
      </c>
      <c r="C110" s="20">
        <v>43328</v>
      </c>
      <c r="D110">
        <v>201901</v>
      </c>
      <c r="E110">
        <v>21296</v>
      </c>
      <c r="F110" t="s">
        <v>38</v>
      </c>
      <c r="G110" t="s">
        <v>174</v>
      </c>
      <c r="H110" t="s">
        <v>175</v>
      </c>
      <c r="I110" t="s">
        <v>41</v>
      </c>
      <c r="J110" t="s">
        <v>176</v>
      </c>
      <c r="K110" t="s">
        <v>177</v>
      </c>
      <c r="L110">
        <v>30008574</v>
      </c>
      <c r="M110">
        <v>1622</v>
      </c>
      <c r="N110">
        <v>19.12</v>
      </c>
    </row>
    <row r="111" spans="1:14" x14ac:dyDescent="0.25">
      <c r="A111" t="s">
        <v>37</v>
      </c>
      <c r="B111">
        <v>20024008</v>
      </c>
      <c r="C111" s="20">
        <v>43333</v>
      </c>
      <c r="D111">
        <v>201901</v>
      </c>
      <c r="E111">
        <v>21296</v>
      </c>
      <c r="F111" t="s">
        <v>38</v>
      </c>
      <c r="G111" t="s">
        <v>180</v>
      </c>
      <c r="H111" t="s">
        <v>181</v>
      </c>
      <c r="I111" t="s">
        <v>41</v>
      </c>
      <c r="J111" t="s">
        <v>182</v>
      </c>
      <c r="K111" t="s">
        <v>183</v>
      </c>
      <c r="L111">
        <v>30008578</v>
      </c>
      <c r="M111">
        <v>10</v>
      </c>
      <c r="N111">
        <v>1117.69</v>
      </c>
    </row>
    <row r="112" spans="1:14" x14ac:dyDescent="0.25">
      <c r="A112" t="s">
        <v>37</v>
      </c>
      <c r="B112">
        <v>20026385</v>
      </c>
      <c r="C112" s="20">
        <v>43426</v>
      </c>
      <c r="D112">
        <v>201904</v>
      </c>
      <c r="E112">
        <v>21296</v>
      </c>
      <c r="F112" t="s">
        <v>38</v>
      </c>
      <c r="G112" t="s">
        <v>180</v>
      </c>
      <c r="H112" t="s">
        <v>181</v>
      </c>
      <c r="I112" t="s">
        <v>41</v>
      </c>
      <c r="J112" t="s">
        <v>182</v>
      </c>
      <c r="K112" t="s">
        <v>183</v>
      </c>
      <c r="L112">
        <v>30009513</v>
      </c>
      <c r="M112" t="s">
        <v>184</v>
      </c>
      <c r="N112">
        <v>100</v>
      </c>
    </row>
    <row r="113" spans="1:14" x14ac:dyDescent="0.25">
      <c r="A113" t="s">
        <v>37</v>
      </c>
      <c r="B113">
        <v>20024106</v>
      </c>
      <c r="C113" s="20">
        <v>43341</v>
      </c>
      <c r="D113">
        <v>201901</v>
      </c>
      <c r="E113">
        <v>21296</v>
      </c>
      <c r="F113" t="s">
        <v>38</v>
      </c>
      <c r="G113" t="s">
        <v>180</v>
      </c>
      <c r="H113" t="s">
        <v>181</v>
      </c>
      <c r="I113" t="s">
        <v>41</v>
      </c>
      <c r="J113" t="s">
        <v>182</v>
      </c>
      <c r="K113" t="s">
        <v>183</v>
      </c>
      <c r="L113">
        <v>0</v>
      </c>
      <c r="M113">
        <v>12</v>
      </c>
      <c r="N113">
        <v>9000</v>
      </c>
    </row>
    <row r="114" spans="1:14" x14ac:dyDescent="0.25">
      <c r="A114" t="s">
        <v>37</v>
      </c>
      <c r="B114">
        <v>20024107</v>
      </c>
      <c r="C114" s="20">
        <v>43341</v>
      </c>
      <c r="D114">
        <v>201901</v>
      </c>
      <c r="E114">
        <v>21296</v>
      </c>
      <c r="F114" t="s">
        <v>38</v>
      </c>
      <c r="G114" t="s">
        <v>180</v>
      </c>
      <c r="H114" t="s">
        <v>181</v>
      </c>
      <c r="I114" t="s">
        <v>41</v>
      </c>
      <c r="J114" t="s">
        <v>182</v>
      </c>
      <c r="K114" t="s">
        <v>183</v>
      </c>
      <c r="L114">
        <v>0</v>
      </c>
      <c r="M114">
        <v>13</v>
      </c>
      <c r="N114">
        <v>500</v>
      </c>
    </row>
    <row r="115" spans="1:14" x14ac:dyDescent="0.25">
      <c r="A115" t="s">
        <v>37</v>
      </c>
      <c r="B115">
        <v>20023931</v>
      </c>
      <c r="C115" s="20">
        <v>43328</v>
      </c>
      <c r="D115">
        <v>201901</v>
      </c>
      <c r="E115">
        <v>21296</v>
      </c>
      <c r="F115" t="s">
        <v>38</v>
      </c>
      <c r="G115" t="s">
        <v>185</v>
      </c>
      <c r="H115" t="s">
        <v>186</v>
      </c>
      <c r="I115" t="s">
        <v>41</v>
      </c>
      <c r="J115" t="s">
        <v>187</v>
      </c>
      <c r="K115" t="s">
        <v>188</v>
      </c>
      <c r="L115">
        <v>30008580</v>
      </c>
      <c r="M115">
        <v>13</v>
      </c>
      <c r="N115">
        <v>19269.189999999999</v>
      </c>
    </row>
    <row r="116" spans="1:14" x14ac:dyDescent="0.25">
      <c r="A116" t="s">
        <v>37</v>
      </c>
      <c r="B116">
        <v>20025263</v>
      </c>
      <c r="C116" s="20">
        <v>43385</v>
      </c>
      <c r="D116">
        <v>201903</v>
      </c>
      <c r="E116">
        <v>21296</v>
      </c>
      <c r="F116" t="s">
        <v>38</v>
      </c>
      <c r="G116" t="s">
        <v>185</v>
      </c>
      <c r="H116" t="s">
        <v>186</v>
      </c>
      <c r="I116" t="s">
        <v>41</v>
      </c>
      <c r="J116" t="s">
        <v>187</v>
      </c>
      <c r="K116" t="s">
        <v>188</v>
      </c>
      <c r="L116">
        <v>0</v>
      </c>
      <c r="M116" t="s">
        <v>189</v>
      </c>
      <c r="N116">
        <v>-7774.69</v>
      </c>
    </row>
    <row r="117" spans="1:14" x14ac:dyDescent="0.25">
      <c r="A117" t="s">
        <v>37</v>
      </c>
      <c r="B117">
        <v>20025330</v>
      </c>
      <c r="C117" s="20">
        <v>43395</v>
      </c>
      <c r="D117">
        <v>201903</v>
      </c>
      <c r="E117">
        <v>21296</v>
      </c>
      <c r="F117" t="s">
        <v>38</v>
      </c>
      <c r="G117" t="s">
        <v>185</v>
      </c>
      <c r="H117" t="s">
        <v>186</v>
      </c>
      <c r="I117" t="s">
        <v>41</v>
      </c>
      <c r="J117" t="s">
        <v>187</v>
      </c>
      <c r="K117" t="s">
        <v>188</v>
      </c>
      <c r="L117">
        <v>0</v>
      </c>
      <c r="M117" t="s">
        <v>190</v>
      </c>
      <c r="N117">
        <v>7774.69</v>
      </c>
    </row>
    <row r="118" spans="1:14" x14ac:dyDescent="0.25">
      <c r="A118" t="s">
        <v>37</v>
      </c>
      <c r="B118">
        <v>20023944</v>
      </c>
      <c r="C118" s="20">
        <v>43328</v>
      </c>
      <c r="D118">
        <v>201901</v>
      </c>
      <c r="E118">
        <v>21296</v>
      </c>
      <c r="F118" t="s">
        <v>38</v>
      </c>
      <c r="G118" t="s">
        <v>191</v>
      </c>
      <c r="H118" t="s">
        <v>192</v>
      </c>
      <c r="I118" t="s">
        <v>41</v>
      </c>
      <c r="J118" t="s">
        <v>193</v>
      </c>
      <c r="K118" t="s">
        <v>194</v>
      </c>
      <c r="L118">
        <v>30008581</v>
      </c>
      <c r="M118" t="s">
        <v>195</v>
      </c>
      <c r="N118">
        <v>1080</v>
      </c>
    </row>
    <row r="119" spans="1:14" x14ac:dyDescent="0.25">
      <c r="A119" t="s">
        <v>37</v>
      </c>
      <c r="B119">
        <v>20024085</v>
      </c>
      <c r="C119" s="20">
        <v>43341</v>
      </c>
      <c r="D119">
        <v>201901</v>
      </c>
      <c r="E119">
        <v>21296</v>
      </c>
      <c r="F119" t="s">
        <v>38</v>
      </c>
      <c r="G119" t="s">
        <v>196</v>
      </c>
      <c r="H119" t="s">
        <v>197</v>
      </c>
      <c r="I119" t="s">
        <v>41</v>
      </c>
      <c r="J119" t="s">
        <v>198</v>
      </c>
      <c r="K119" t="s">
        <v>199</v>
      </c>
      <c r="L119">
        <v>30008582</v>
      </c>
      <c r="M119">
        <v>11686</v>
      </c>
      <c r="N119">
        <v>10950</v>
      </c>
    </row>
    <row r="120" spans="1:14" x14ac:dyDescent="0.25">
      <c r="A120" t="s">
        <v>37</v>
      </c>
      <c r="B120">
        <v>20026565</v>
      </c>
      <c r="C120" s="20">
        <v>43432</v>
      </c>
      <c r="D120">
        <v>201904</v>
      </c>
      <c r="E120">
        <v>21296</v>
      </c>
      <c r="F120" t="s">
        <v>38</v>
      </c>
      <c r="G120" t="s">
        <v>196</v>
      </c>
      <c r="H120" t="s">
        <v>197</v>
      </c>
      <c r="I120" t="s">
        <v>41</v>
      </c>
      <c r="J120" t="s">
        <v>198</v>
      </c>
      <c r="K120" t="s">
        <v>199</v>
      </c>
      <c r="L120">
        <v>30009514</v>
      </c>
      <c r="M120">
        <v>11829</v>
      </c>
      <c r="N120">
        <v>4080.75</v>
      </c>
    </row>
    <row r="121" spans="1:14" x14ac:dyDescent="0.25">
      <c r="A121" t="s">
        <v>37</v>
      </c>
      <c r="B121">
        <v>20029405</v>
      </c>
      <c r="C121" s="20">
        <v>43552</v>
      </c>
      <c r="D121">
        <v>201908</v>
      </c>
      <c r="E121">
        <v>21296</v>
      </c>
      <c r="F121" t="s">
        <v>38</v>
      </c>
      <c r="G121" t="s">
        <v>200</v>
      </c>
      <c r="H121" t="s">
        <v>201</v>
      </c>
      <c r="I121" t="s">
        <v>41</v>
      </c>
      <c r="J121" t="s">
        <v>79</v>
      </c>
      <c r="K121" t="s">
        <v>80</v>
      </c>
      <c r="L121">
        <v>30010411</v>
      </c>
      <c r="M121" t="s">
        <v>202</v>
      </c>
      <c r="N121">
        <v>9371.25</v>
      </c>
    </row>
    <row r="122" spans="1:14" x14ac:dyDescent="0.25">
      <c r="A122" t="s">
        <v>37</v>
      </c>
      <c r="B122">
        <v>20032008</v>
      </c>
      <c r="C122" s="20">
        <v>43677</v>
      </c>
      <c r="D122">
        <v>201912</v>
      </c>
      <c r="E122">
        <v>21296</v>
      </c>
      <c r="F122" t="s">
        <v>38</v>
      </c>
      <c r="G122" t="s">
        <v>200</v>
      </c>
      <c r="H122" t="s">
        <v>201</v>
      </c>
      <c r="I122" t="s">
        <v>41</v>
      </c>
      <c r="J122" t="s">
        <v>79</v>
      </c>
      <c r="K122" t="s">
        <v>80</v>
      </c>
      <c r="L122">
        <v>30011071</v>
      </c>
      <c r="M122" t="s">
        <v>203</v>
      </c>
      <c r="N122">
        <v>42970.31</v>
      </c>
    </row>
    <row r="123" spans="1:14" x14ac:dyDescent="0.25">
      <c r="A123" t="s">
        <v>37</v>
      </c>
      <c r="B123">
        <v>20026418</v>
      </c>
      <c r="C123" s="20">
        <v>43426</v>
      </c>
      <c r="D123">
        <v>201904</v>
      </c>
      <c r="E123">
        <v>21296</v>
      </c>
      <c r="F123" t="s">
        <v>38</v>
      </c>
      <c r="G123" t="s">
        <v>200</v>
      </c>
      <c r="H123" t="s">
        <v>201</v>
      </c>
      <c r="I123" t="s">
        <v>41</v>
      </c>
      <c r="J123" t="s">
        <v>79</v>
      </c>
      <c r="K123" t="s">
        <v>80</v>
      </c>
      <c r="L123">
        <v>30009515</v>
      </c>
      <c r="M123" t="s">
        <v>204</v>
      </c>
      <c r="N123">
        <v>58805.24</v>
      </c>
    </row>
    <row r="124" spans="1:14" x14ac:dyDescent="0.25">
      <c r="A124" t="s">
        <v>37</v>
      </c>
      <c r="B124">
        <v>20026337</v>
      </c>
      <c r="C124" s="20">
        <v>43424</v>
      </c>
      <c r="D124">
        <v>201904</v>
      </c>
      <c r="E124">
        <v>21296</v>
      </c>
      <c r="F124" t="s">
        <v>38</v>
      </c>
      <c r="G124" t="s">
        <v>200</v>
      </c>
      <c r="H124" t="s">
        <v>201</v>
      </c>
      <c r="I124" t="s">
        <v>41</v>
      </c>
      <c r="J124" t="s">
        <v>79</v>
      </c>
      <c r="K124" t="s">
        <v>80</v>
      </c>
      <c r="L124">
        <v>30009393</v>
      </c>
      <c r="M124" t="s">
        <v>205</v>
      </c>
      <c r="N124">
        <v>1881.56</v>
      </c>
    </row>
    <row r="125" spans="1:14" x14ac:dyDescent="0.25">
      <c r="A125" t="s">
        <v>37</v>
      </c>
      <c r="B125">
        <v>20028436</v>
      </c>
      <c r="C125" s="20">
        <v>43516</v>
      </c>
      <c r="D125">
        <v>201907</v>
      </c>
      <c r="E125">
        <v>21296</v>
      </c>
      <c r="F125" t="s">
        <v>38</v>
      </c>
      <c r="G125" t="s">
        <v>200</v>
      </c>
      <c r="H125" t="s">
        <v>201</v>
      </c>
      <c r="I125" t="s">
        <v>41</v>
      </c>
      <c r="J125" t="s">
        <v>79</v>
      </c>
      <c r="K125" t="s">
        <v>80</v>
      </c>
      <c r="L125">
        <v>30010106</v>
      </c>
      <c r="M125" t="s">
        <v>206</v>
      </c>
      <c r="N125">
        <v>9149.07</v>
      </c>
    </row>
    <row r="126" spans="1:14" x14ac:dyDescent="0.25">
      <c r="A126" t="s">
        <v>37</v>
      </c>
      <c r="B126">
        <v>20024882</v>
      </c>
      <c r="C126" s="20">
        <v>43370</v>
      </c>
      <c r="D126">
        <v>201902</v>
      </c>
      <c r="E126">
        <v>21296</v>
      </c>
      <c r="F126" t="s">
        <v>38</v>
      </c>
      <c r="G126" t="s">
        <v>200</v>
      </c>
      <c r="H126" t="s">
        <v>201</v>
      </c>
      <c r="I126" t="s">
        <v>41</v>
      </c>
      <c r="J126" t="s">
        <v>79</v>
      </c>
      <c r="K126" t="s">
        <v>80</v>
      </c>
      <c r="L126">
        <v>30008975</v>
      </c>
      <c r="M126" t="s">
        <v>207</v>
      </c>
      <c r="N126">
        <v>38514.76</v>
      </c>
    </row>
    <row r="127" spans="1:14" x14ac:dyDescent="0.25">
      <c r="A127" t="s">
        <v>37</v>
      </c>
      <c r="B127">
        <v>20026973</v>
      </c>
      <c r="C127" s="20">
        <v>43434</v>
      </c>
      <c r="D127">
        <v>201905</v>
      </c>
      <c r="E127">
        <v>21296</v>
      </c>
      <c r="F127" t="s">
        <v>38</v>
      </c>
      <c r="G127" t="s">
        <v>208</v>
      </c>
      <c r="H127" t="s">
        <v>209</v>
      </c>
      <c r="I127" t="s">
        <v>41</v>
      </c>
      <c r="J127" t="s">
        <v>210</v>
      </c>
      <c r="K127" t="s">
        <v>211</v>
      </c>
      <c r="L127">
        <v>0</v>
      </c>
      <c r="M127">
        <v>232</v>
      </c>
      <c r="N127">
        <v>2475.37</v>
      </c>
    </row>
    <row r="128" spans="1:14" x14ac:dyDescent="0.25">
      <c r="A128" t="s">
        <v>37</v>
      </c>
      <c r="B128">
        <v>20025961</v>
      </c>
      <c r="C128" s="20">
        <v>43364</v>
      </c>
      <c r="D128">
        <v>201904</v>
      </c>
      <c r="E128">
        <v>21296</v>
      </c>
      <c r="F128" t="s">
        <v>38</v>
      </c>
      <c r="G128" t="s">
        <v>208</v>
      </c>
      <c r="H128" t="s">
        <v>209</v>
      </c>
      <c r="I128" t="s">
        <v>41</v>
      </c>
      <c r="J128" t="s">
        <v>210</v>
      </c>
      <c r="K128" t="s">
        <v>211</v>
      </c>
      <c r="L128">
        <v>0</v>
      </c>
      <c r="M128">
        <v>206</v>
      </c>
      <c r="N128">
        <v>15014.62</v>
      </c>
    </row>
    <row r="129" spans="1:14" x14ac:dyDescent="0.25">
      <c r="A129" t="s">
        <v>37</v>
      </c>
      <c r="B129">
        <v>20029616</v>
      </c>
      <c r="C129" s="20">
        <v>43559</v>
      </c>
      <c r="D129">
        <v>201908</v>
      </c>
      <c r="E129">
        <v>21296</v>
      </c>
      <c r="F129" t="s">
        <v>38</v>
      </c>
      <c r="G129" t="s">
        <v>212</v>
      </c>
      <c r="H129" t="s">
        <v>213</v>
      </c>
      <c r="I129" t="s">
        <v>41</v>
      </c>
      <c r="J129" t="s">
        <v>214</v>
      </c>
      <c r="K129" t="s">
        <v>215</v>
      </c>
      <c r="L129">
        <v>0</v>
      </c>
      <c r="M129" t="s">
        <v>216</v>
      </c>
      <c r="N129">
        <v>-28656.5</v>
      </c>
    </row>
    <row r="130" spans="1:14" x14ac:dyDescent="0.25">
      <c r="A130" t="s">
        <v>37</v>
      </c>
      <c r="B130">
        <v>20026425</v>
      </c>
      <c r="C130" s="20">
        <v>43426</v>
      </c>
      <c r="D130">
        <v>201904</v>
      </c>
      <c r="E130">
        <v>21296</v>
      </c>
      <c r="F130" t="s">
        <v>38</v>
      </c>
      <c r="G130" t="s">
        <v>212</v>
      </c>
      <c r="H130" t="s">
        <v>213</v>
      </c>
      <c r="I130" t="s">
        <v>41</v>
      </c>
      <c r="J130" t="s">
        <v>214</v>
      </c>
      <c r="K130" t="s">
        <v>215</v>
      </c>
      <c r="L130">
        <v>30009516</v>
      </c>
      <c r="M130" t="s">
        <v>217</v>
      </c>
      <c r="N130">
        <v>58472.63</v>
      </c>
    </row>
    <row r="131" spans="1:14" x14ac:dyDescent="0.25">
      <c r="N131">
        <v>1984754.73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3"/>
  <sheetViews>
    <sheetView workbookViewId="0">
      <selection activeCell="B11" sqref="B11"/>
    </sheetView>
  </sheetViews>
  <sheetFormatPr defaultRowHeight="15" x14ac:dyDescent="0.25"/>
  <cols>
    <col min="1" max="1" width="37.5703125" bestFit="1" customWidth="1"/>
    <col min="2" max="2" width="11.140625" bestFit="1" customWidth="1"/>
  </cols>
  <sheetData>
    <row r="1" spans="1:2" x14ac:dyDescent="0.25">
      <c r="A1" t="s">
        <v>43</v>
      </c>
      <c r="B1" s="21">
        <f>SUMIF(Sheet2!K:K,A1,Sheet2!N:N)</f>
        <v>14387.43</v>
      </c>
    </row>
    <row r="2" spans="1:2" x14ac:dyDescent="0.25">
      <c r="A2" t="s">
        <v>22</v>
      </c>
      <c r="B2" s="21">
        <f>SUMIF(Sheet2!K:K,A2,Sheet2!N:N)</f>
        <v>24671.739999999998</v>
      </c>
    </row>
    <row r="3" spans="1:2" x14ac:dyDescent="0.25">
      <c r="A3" t="s">
        <v>50</v>
      </c>
      <c r="B3" s="21">
        <f>SUMIF(Sheet2!K:K,A3,Sheet2!N:N)</f>
        <v>9650.44</v>
      </c>
    </row>
    <row r="4" spans="1:2" x14ac:dyDescent="0.25">
      <c r="A4" t="s">
        <v>54</v>
      </c>
      <c r="B4" s="21">
        <f>SUMIF(Sheet2!K:K,A4,Sheet2!N:N)</f>
        <v>13211.270000000002</v>
      </c>
    </row>
    <row r="5" spans="1:2" x14ac:dyDescent="0.25">
      <c r="A5" t="s">
        <v>13</v>
      </c>
      <c r="B5" s="21">
        <f>SUMIF(Sheet2!K:K,A5,Sheet2!N:N)</f>
        <v>45323.950000000004</v>
      </c>
    </row>
    <row r="6" spans="1:2" x14ac:dyDescent="0.25">
      <c r="A6" t="s">
        <v>63</v>
      </c>
      <c r="B6" s="21">
        <f>SUMIF(Sheet2!K:K,A6,Sheet2!N:N)</f>
        <v>287463.18</v>
      </c>
    </row>
    <row r="7" spans="1:2" x14ac:dyDescent="0.25">
      <c r="A7" t="s">
        <v>67</v>
      </c>
      <c r="B7" s="21">
        <f>SUMIF(Sheet2!K:K,A7,Sheet2!N:N)</f>
        <v>39204</v>
      </c>
    </row>
    <row r="8" spans="1:2" x14ac:dyDescent="0.25">
      <c r="A8" t="s">
        <v>74</v>
      </c>
      <c r="B8" s="21">
        <f>SUMIF(Sheet2!K:K,A8,Sheet2!N:N)</f>
        <v>38590.31</v>
      </c>
    </row>
    <row r="9" spans="1:2" x14ac:dyDescent="0.25">
      <c r="A9" t="s">
        <v>78</v>
      </c>
      <c r="B9" s="21">
        <f>SUMIF(Sheet2!K:K,A9,Sheet2!N:N)</f>
        <v>91689.19</v>
      </c>
    </row>
    <row r="10" spans="1:2" x14ac:dyDescent="0.25">
      <c r="A10" t="s">
        <v>80</v>
      </c>
      <c r="B10" s="21">
        <f>SUMIF(Sheet2!K:K,A10,Sheet2!N:N)</f>
        <v>185961.56</v>
      </c>
    </row>
    <row r="11" spans="1:2" x14ac:dyDescent="0.25">
      <c r="A11" t="s">
        <v>19</v>
      </c>
      <c r="B11" s="21">
        <f>SUMIF(Sheet2!K:K,A11,Sheet2!N:N)</f>
        <v>15646.87</v>
      </c>
    </row>
    <row r="12" spans="1:2" x14ac:dyDescent="0.25">
      <c r="A12" t="s">
        <v>88</v>
      </c>
      <c r="B12" s="21">
        <f>SUMIF(Sheet2!K:K,A12,Sheet2!N:N)</f>
        <v>7965.8099999999995</v>
      </c>
    </row>
    <row r="13" spans="1:2" x14ac:dyDescent="0.25">
      <c r="A13" t="s">
        <v>14</v>
      </c>
      <c r="B13" s="21">
        <f>SUMIF(Sheet2!K:K,A13,Sheet2!N:N)</f>
        <v>84341.62</v>
      </c>
    </row>
    <row r="14" spans="1:2" x14ac:dyDescent="0.25">
      <c r="A14" t="s">
        <v>15</v>
      </c>
      <c r="B14" s="21">
        <f>SUMIF(Sheet2!K:K,A14,Sheet2!N:N)</f>
        <v>49142.82</v>
      </c>
    </row>
    <row r="15" spans="1:2" x14ac:dyDescent="0.25">
      <c r="A15" t="s">
        <v>98</v>
      </c>
      <c r="B15" s="21">
        <f>SUMIF(Sheet2!K:K,A15,Sheet2!N:N)</f>
        <v>47640</v>
      </c>
    </row>
    <row r="16" spans="1:2" x14ac:dyDescent="0.25">
      <c r="A16" t="s">
        <v>102</v>
      </c>
      <c r="B16" s="21">
        <f>SUMIF(Sheet2!K:K,A16,Sheet2!N:N)</f>
        <v>53585.619999999995</v>
      </c>
    </row>
    <row r="17" spans="1:2" x14ac:dyDescent="0.25">
      <c r="A17" t="s">
        <v>107</v>
      </c>
      <c r="B17" s="21">
        <f>SUMIF(Sheet2!K:K,A17,Sheet2!N:N)</f>
        <v>51000</v>
      </c>
    </row>
    <row r="18" spans="1:2" x14ac:dyDescent="0.25">
      <c r="A18" t="s">
        <v>111</v>
      </c>
      <c r="B18" s="21">
        <f>SUMIF(Sheet2!K:K,A18,Sheet2!N:N)</f>
        <v>40144.5</v>
      </c>
    </row>
    <row r="19" spans="1:2" x14ac:dyDescent="0.25">
      <c r="A19" t="s">
        <v>115</v>
      </c>
      <c r="B19" s="21">
        <f>SUMIF(Sheet2!K:K,A19,Sheet2!N:N)</f>
        <v>-1302.8800000000001</v>
      </c>
    </row>
    <row r="20" spans="1:2" x14ac:dyDescent="0.25">
      <c r="A20" t="s">
        <v>118</v>
      </c>
      <c r="B20" s="21">
        <f>SUMIF(Sheet2!K:K,A20,Sheet2!N:N)</f>
        <v>328132.80000000005</v>
      </c>
    </row>
    <row r="21" spans="1:2" x14ac:dyDescent="0.25">
      <c r="A21" t="s">
        <v>129</v>
      </c>
      <c r="B21" s="21">
        <f>SUMIF(Sheet2!K:K,A21,Sheet2!N:N)</f>
        <v>368144.55000000005</v>
      </c>
    </row>
    <row r="22" spans="1:2" x14ac:dyDescent="0.25">
      <c r="A22" t="s">
        <v>143</v>
      </c>
      <c r="B22" s="21">
        <f>SUMIF(Sheet2!K:K,A22,Sheet2!N:N)</f>
        <v>13500</v>
      </c>
    </row>
    <row r="23" spans="1:2" x14ac:dyDescent="0.25">
      <c r="A23" t="s">
        <v>148</v>
      </c>
      <c r="B23" s="21">
        <f>SUMIF(Sheet2!K:K,A23,Sheet2!N:N)</f>
        <v>0</v>
      </c>
    </row>
    <row r="24" spans="1:2" x14ac:dyDescent="0.25">
      <c r="A24" t="s">
        <v>156</v>
      </c>
      <c r="B24" s="21">
        <f>SUMIF(Sheet2!K:K,A24,Sheet2!N:N)</f>
        <v>21480</v>
      </c>
    </row>
    <row r="25" spans="1:2" x14ac:dyDescent="0.25">
      <c r="A25" t="s">
        <v>16</v>
      </c>
      <c r="B25" s="21">
        <f>SUMIF(Sheet2!K:K,A25,Sheet2!N:N)</f>
        <v>5459.82</v>
      </c>
    </row>
    <row r="26" spans="1:2" x14ac:dyDescent="0.25">
      <c r="A26" t="s">
        <v>169</v>
      </c>
      <c r="B26" s="21">
        <f>SUMIF(Sheet2!K:K,A26,Sheet2!N:N)</f>
        <v>51205.130000000005</v>
      </c>
    </row>
    <row r="27" spans="1:2" x14ac:dyDescent="0.25">
      <c r="A27" t="s">
        <v>177</v>
      </c>
      <c r="B27" s="21">
        <f>SUMIF(Sheet2!K:K,A27,Sheet2!N:N)</f>
        <v>5111.25</v>
      </c>
    </row>
    <row r="28" spans="1:2" x14ac:dyDescent="0.25">
      <c r="A28" t="s">
        <v>183</v>
      </c>
      <c r="B28" s="21">
        <f>SUMIF(Sheet2!K:K,A28,Sheet2!N:N)</f>
        <v>10717.69</v>
      </c>
    </row>
    <row r="29" spans="1:2" x14ac:dyDescent="0.25">
      <c r="A29" t="s">
        <v>188</v>
      </c>
      <c r="B29" s="21">
        <f>SUMIF(Sheet2!K:K,A29,Sheet2!N:N)</f>
        <v>19269.189999999999</v>
      </c>
    </row>
    <row r="30" spans="1:2" x14ac:dyDescent="0.25">
      <c r="A30" t="s">
        <v>194</v>
      </c>
      <c r="B30" s="21">
        <f>SUMIF(Sheet2!K:K,A30,Sheet2!N:N)</f>
        <v>1080</v>
      </c>
    </row>
    <row r="31" spans="1:2" x14ac:dyDescent="0.25">
      <c r="A31" t="s">
        <v>199</v>
      </c>
      <c r="B31" s="21">
        <f>SUMIF(Sheet2!K:K,A31,Sheet2!N:N)</f>
        <v>15030.75</v>
      </c>
    </row>
    <row r="32" spans="1:2" x14ac:dyDescent="0.25">
      <c r="A32" t="s">
        <v>211</v>
      </c>
      <c r="B32" s="21">
        <f>SUMIF(Sheet2!K:K,A32,Sheet2!N:N)</f>
        <v>17489.990000000002</v>
      </c>
    </row>
    <row r="33" spans="1:2" x14ac:dyDescent="0.25">
      <c r="A33" t="s">
        <v>215</v>
      </c>
      <c r="B33" s="21">
        <f>SUMIF(Sheet2!K:K,A33,Sheet2!N:N)</f>
        <v>29816.129999999997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Gateshead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Holt</dc:creator>
  <cp:lastModifiedBy>Ivan Jepson</cp:lastModifiedBy>
  <cp:lastPrinted>2018-11-16T14:20:49Z</cp:lastPrinted>
  <dcterms:created xsi:type="dcterms:W3CDTF">2015-10-28T10:33:58Z</dcterms:created>
  <dcterms:modified xsi:type="dcterms:W3CDTF">2020-10-27T12:23:44Z</dcterms:modified>
</cp:coreProperties>
</file>